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en\Documents\Chamber of Mines\Website\New Website\7) Information portal\Stats\"/>
    </mc:Choice>
  </mc:AlternateContent>
  <xr:revisionPtr revIDLastSave="0" documentId="13_ncr:1_{345CBCC8-F96B-4DA3-A312-4060895FD261}" xr6:coauthVersionLast="47" xr6:coauthVersionMax="47" xr10:uidLastSave="{00000000-0000-0000-0000-000000000000}"/>
  <bookViews>
    <workbookView xWindow="2688" yWindow="2688" windowWidth="17352" windowHeight="8880" xr2:uid="{01DA5627-BF20-471B-BDAC-12BA18FAC1C8}"/>
  </bookViews>
  <sheets>
    <sheet name="Mining and the Econom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4" i="1" l="1"/>
  <c r="AE34" i="1"/>
  <c r="AF34" i="1"/>
  <c r="AG34" i="1"/>
  <c r="AD33" i="1"/>
  <c r="AE33" i="1"/>
  <c r="AF33" i="1"/>
  <c r="AG33" i="1"/>
  <c r="AE45" i="1" l="1"/>
  <c r="AD45" i="1"/>
  <c r="AC45" i="1"/>
  <c r="AB45" i="1"/>
  <c r="AA45" i="1"/>
  <c r="Z45" i="1"/>
  <c r="Y45" i="1"/>
  <c r="V45" i="1"/>
  <c r="O45" i="1"/>
  <c r="G45" i="1"/>
  <c r="F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X42" i="1"/>
  <c r="X45" i="1" s="1"/>
  <c r="W42" i="1"/>
  <c r="W45" i="1" s="1"/>
  <c r="V42" i="1"/>
  <c r="U42" i="1"/>
  <c r="U45" i="1" s="1"/>
  <c r="T42" i="1"/>
  <c r="T45" i="1" s="1"/>
  <c r="S42" i="1"/>
  <c r="S45" i="1" s="1"/>
  <c r="R42" i="1"/>
  <c r="R45" i="1" s="1"/>
  <c r="Q42" i="1"/>
  <c r="Q45" i="1" s="1"/>
  <c r="P42" i="1"/>
  <c r="P45" i="1" s="1"/>
  <c r="O42" i="1"/>
  <c r="N42" i="1"/>
  <c r="N45" i="1" s="1"/>
  <c r="M42" i="1"/>
  <c r="M45" i="1" s="1"/>
  <c r="L42" i="1"/>
  <c r="L45" i="1" s="1"/>
  <c r="K42" i="1"/>
  <c r="K45" i="1" s="1"/>
  <c r="J42" i="1"/>
  <c r="J45" i="1" s="1"/>
  <c r="I42" i="1"/>
  <c r="I45" i="1" s="1"/>
  <c r="H42" i="1"/>
  <c r="H45" i="1" s="1"/>
  <c r="G42" i="1"/>
  <c r="F42" i="1"/>
  <c r="E42" i="1"/>
  <c r="E45" i="1" s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C33" i="1"/>
  <c r="AB33" i="1"/>
  <c r="AA33" i="1"/>
  <c r="Z33" i="1"/>
  <c r="Y33" i="1"/>
  <c r="X33" i="1"/>
  <c r="W33" i="1"/>
  <c r="V33" i="1"/>
  <c r="U33" i="1"/>
  <c r="N33" i="1"/>
  <c r="U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B16" i="1"/>
  <c r="AA16" i="1"/>
  <c r="Z16" i="1"/>
  <c r="Y16" i="1"/>
  <c r="X16" i="1"/>
  <c r="W16" i="1"/>
  <c r="V16" i="1"/>
  <c r="U16" i="1"/>
  <c r="K15" i="1"/>
  <c r="J15" i="1"/>
  <c r="I15" i="1"/>
  <c r="H15" i="1"/>
  <c r="G15" i="1"/>
  <c r="F15" i="1"/>
  <c r="E15" i="1"/>
  <c r="D15" i="1"/>
  <c r="C15" i="1"/>
  <c r="B15" i="1"/>
  <c r="X14" i="1"/>
  <c r="R14" i="1"/>
  <c r="Q14" i="1"/>
  <c r="P14" i="1"/>
  <c r="O14" i="1"/>
  <c r="N14" i="1"/>
  <c r="M14" i="1"/>
  <c r="L14" i="1"/>
  <c r="X13" i="1"/>
  <c r="S13" i="1"/>
  <c r="R13" i="1"/>
  <c r="Q13" i="1"/>
  <c r="P13" i="1"/>
  <c r="O13" i="1"/>
  <c r="N13" i="1"/>
  <c r="M13" i="1"/>
  <c r="L13" i="1"/>
  <c r="X12" i="1"/>
  <c r="R12" i="1"/>
  <c r="Q12" i="1"/>
  <c r="P12" i="1"/>
  <c r="O12" i="1"/>
  <c r="N12" i="1"/>
  <c r="M12" i="1"/>
  <c r="L12" i="1"/>
  <c r="X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T8" i="1"/>
  <c r="T16" i="1" s="1"/>
  <c r="S8" i="1"/>
  <c r="S16" i="1" s="1"/>
  <c r="R8" i="1"/>
  <c r="R16" i="1" s="1"/>
  <c r="Q8" i="1"/>
  <c r="Q33" i="1" s="1"/>
  <c r="P8" i="1"/>
  <c r="P16" i="1" s="1"/>
  <c r="O8" i="1"/>
  <c r="O16" i="1" s="1"/>
  <c r="N8" i="1"/>
  <c r="N16" i="1" s="1"/>
  <c r="M8" i="1"/>
  <c r="M16" i="1" s="1"/>
  <c r="L8" i="1"/>
  <c r="L16" i="1" s="1"/>
  <c r="K8" i="1"/>
  <c r="K16" i="1" s="1"/>
  <c r="J8" i="1"/>
  <c r="J33" i="1" s="1"/>
  <c r="I8" i="1"/>
  <c r="I16" i="1" s="1"/>
  <c r="H8" i="1"/>
  <c r="H16" i="1" s="1"/>
  <c r="G8" i="1"/>
  <c r="G16" i="1" s="1"/>
  <c r="F8" i="1"/>
  <c r="F16" i="1" s="1"/>
  <c r="E8" i="1"/>
  <c r="E16" i="1" s="1"/>
  <c r="D8" i="1"/>
  <c r="D16" i="1" s="1"/>
  <c r="C8" i="1"/>
  <c r="C33" i="1" s="1"/>
  <c r="B8" i="1"/>
  <c r="B33" i="1" s="1"/>
  <c r="T33" i="1" l="1"/>
  <c r="D33" i="1"/>
  <c r="E33" i="1"/>
  <c r="F33" i="1"/>
  <c r="L33" i="1"/>
  <c r="M33" i="1"/>
  <c r="Q16" i="1"/>
  <c r="J16" i="1"/>
  <c r="C16" i="1"/>
  <c r="G33" i="1"/>
  <c r="O33" i="1"/>
  <c r="H33" i="1"/>
  <c r="P33" i="1"/>
  <c r="I33" i="1"/>
  <c r="B16" i="1"/>
  <c r="R33" i="1"/>
  <c r="K33" i="1"/>
  <c r="S33" i="1"/>
</calcChain>
</file>

<file path=xl/sharedStrings.xml><?xml version="1.0" encoding="utf-8"?>
<sst xmlns="http://schemas.openxmlformats.org/spreadsheetml/2006/main" count="137" uniqueCount="36">
  <si>
    <t xml:space="preserve">Mining and the Economy </t>
  </si>
  <si>
    <t xml:space="preserve">Value added (N$m current prices) </t>
  </si>
  <si>
    <t>Diamonds</t>
  </si>
  <si>
    <t>*Uranium</t>
  </si>
  <si>
    <t>*Metal ores</t>
  </si>
  <si>
    <t>909</t>
  </si>
  <si>
    <t xml:space="preserve">*Other mining and quarrying </t>
  </si>
  <si>
    <t xml:space="preserve">Other Mining </t>
  </si>
  <si>
    <t>n/a</t>
  </si>
  <si>
    <t xml:space="preserve">Mining and quarrying </t>
  </si>
  <si>
    <t xml:space="preserve">GDP (N$m current prices) </t>
  </si>
  <si>
    <t>As % of GDP</t>
  </si>
  <si>
    <t xml:space="preserve">Other mining </t>
  </si>
  <si>
    <t xml:space="preserve">Value added (N$m 2010 constant prices) </t>
  </si>
  <si>
    <t>**Uranium</t>
  </si>
  <si>
    <t>**Metal ores</t>
  </si>
  <si>
    <t xml:space="preserve">**Other mining and quarrying </t>
  </si>
  <si>
    <t xml:space="preserve">% Growth </t>
  </si>
  <si>
    <t>Gross Fixed Capital Formation (N$m current prices)</t>
  </si>
  <si>
    <t xml:space="preserve"> no info</t>
  </si>
  <si>
    <t>as % of value added</t>
  </si>
  <si>
    <t>no info</t>
  </si>
  <si>
    <t>as % of GDP</t>
  </si>
  <si>
    <t xml:space="preserve">Exports of ores and minerals (N$m current prices) </t>
  </si>
  <si>
    <t xml:space="preserve">*Metal ores </t>
  </si>
  <si>
    <t>Uranium ores</t>
  </si>
  <si>
    <t xml:space="preserve">Other Minerals </t>
  </si>
  <si>
    <t>Copper</t>
  </si>
  <si>
    <t>Zinc Refined</t>
  </si>
  <si>
    <t xml:space="preserve">Total mining export (N$m current prices) </t>
  </si>
  <si>
    <t>Total export of goods</t>
  </si>
  <si>
    <t>Diamonds as % of merchandise exports</t>
  </si>
  <si>
    <t>Minerals as % merchandise exports</t>
  </si>
  <si>
    <t>Source: NSA Namibia</t>
  </si>
  <si>
    <t>*Prior to 2000 "Uranium", "Metal Ores" and "Other Mining and Quarrying"were grouped under "Other mining"</t>
  </si>
  <si>
    <t>**Prior to 2007, uranium ores were included in metal 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</si>
</sst>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(* #,##0_);_(* \(#,##0\);_(* &quot;-&quot;??_);_(@_)"/>
  </numFmts>
  <fonts count="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165" fontId="0" fillId="2" borderId="0" xfId="1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/>
    <xf numFmtId="165" fontId="0" fillId="0" borderId="0" xfId="1" applyNumberFormat="1" applyFont="1" applyFill="1"/>
    <xf numFmtId="165" fontId="0" fillId="0" borderId="0" xfId="1" applyNumberFormat="1" applyFont="1" applyBorder="1"/>
    <xf numFmtId="165" fontId="0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/>
    <xf numFmtId="165" fontId="0" fillId="0" borderId="0" xfId="1" applyNumberFormat="1" applyFont="1" applyFill="1" applyBorder="1" applyAlignment="1"/>
    <xf numFmtId="165" fontId="0" fillId="0" borderId="0" xfId="1" applyNumberFormat="1" applyFont="1" applyAlignment="1"/>
    <xf numFmtId="165" fontId="0" fillId="0" borderId="0" xfId="1" applyNumberFormat="1" applyFont="1" applyFill="1" applyAlignment="1">
      <alignment horizontal="right"/>
    </xf>
    <xf numFmtId="166" fontId="0" fillId="0" borderId="0" xfId="2" applyNumberFormat="1" applyFont="1" applyFill="1" applyBorder="1" applyAlignment="1">
      <alignment horizontal="right"/>
    </xf>
    <xf numFmtId="166" fontId="0" fillId="0" borderId="0" xfId="2" applyNumberFormat="1" applyFont="1"/>
    <xf numFmtId="166" fontId="0" fillId="0" borderId="0" xfId="2" applyNumberFormat="1" applyFont="1" applyFill="1"/>
    <xf numFmtId="166" fontId="5" fillId="0" borderId="0" xfId="2" applyNumberFormat="1" applyFont="1" applyFill="1" applyBorder="1" applyAlignment="1">
      <alignment horizontal="right"/>
    </xf>
    <xf numFmtId="166" fontId="0" fillId="0" borderId="0" xfId="2" applyNumberFormat="1" applyFont="1" applyFill="1" applyAlignment="1">
      <alignment horizontal="right"/>
    </xf>
    <xf numFmtId="165" fontId="0" fillId="0" borderId="0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/>
    <xf numFmtId="166" fontId="1" fillId="0" borderId="0" xfId="2" applyNumberFormat="1" applyFont="1" applyFill="1" applyBorder="1"/>
    <xf numFmtId="166" fontId="0" fillId="0" borderId="0" xfId="2" applyNumberFormat="1" applyFont="1" applyFill="1" applyBorder="1"/>
    <xf numFmtId="0" fontId="0" fillId="0" borderId="1" xfId="0" applyBorder="1"/>
    <xf numFmtId="165" fontId="3" fillId="2" borderId="0" xfId="1" applyNumberFormat="1" applyFont="1" applyFill="1" applyBorder="1"/>
    <xf numFmtId="167" fontId="0" fillId="0" borderId="0" xfId="1" applyNumberFormat="1" applyFont="1" applyFill="1"/>
    <xf numFmtId="165" fontId="6" fillId="2" borderId="0" xfId="1" applyNumberFormat="1" applyFont="1" applyFill="1" applyBorder="1"/>
    <xf numFmtId="165" fontId="0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Fill="1" applyBorder="1" applyAlignment="1">
      <alignment horizontal="center"/>
    </xf>
    <xf numFmtId="165" fontId="0" fillId="0" borderId="0" xfId="1" applyNumberFormat="1" applyFont="1"/>
  </cellXfs>
  <cellStyles count="4">
    <cellStyle name="Comma" xfId="1" builtinId="3"/>
    <cellStyle name="Normal" xfId="0" builtinId="0"/>
    <cellStyle name="Normal 5" xfId="3" xr:uid="{2C629631-C435-447B-8608-0334FE91E20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E9507-F4C1-4961-8630-934E34C24E04}">
  <sheetPr published="0" codeName="Sheet3"/>
  <dimension ref="A1:BE67"/>
  <sheetViews>
    <sheetView tabSelected="1" zoomScale="80" zoomScaleNormal="80" zoomScalePageLayoutView="70" workbookViewId="0">
      <pane xSplit="4" ySplit="18" topLeftCell="AD42" activePane="bottomRight" state="frozen"/>
      <selection pane="topRight" activeCell="E1" sqref="E1"/>
      <selection pane="bottomLeft" activeCell="A13" sqref="A13"/>
      <selection pane="bottomRight" activeCell="A47" sqref="A47"/>
    </sheetView>
  </sheetViews>
  <sheetFormatPr defaultColWidth="8.6640625" defaultRowHeight="14.4" x14ac:dyDescent="0.3"/>
  <cols>
    <col min="1" max="1" width="57.33203125" customWidth="1"/>
    <col min="2" max="4" width="9" hidden="1" customWidth="1"/>
    <col min="5" max="23" width="10" hidden="1" customWidth="1"/>
    <col min="24" max="24" width="11" hidden="1" customWidth="1"/>
    <col min="25" max="26" width="11" bestFit="1" customWidth="1"/>
    <col min="27" max="27" width="9" bestFit="1" customWidth="1"/>
    <col min="28" max="28" width="11.109375" bestFit="1" customWidth="1"/>
    <col min="29" max="29" width="20.33203125" bestFit="1" customWidth="1"/>
    <col min="30" max="30" width="9.5546875" bestFit="1" customWidth="1"/>
    <col min="33" max="33" width="11" bestFit="1" customWidth="1"/>
  </cols>
  <sheetData>
    <row r="1" spans="1:35" s="1" customFormat="1" x14ac:dyDescent="0.3">
      <c r="A1" s="1" t="s">
        <v>0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2">
        <v>2009</v>
      </c>
      <c r="V1" s="2">
        <v>2010</v>
      </c>
      <c r="W1" s="2">
        <v>2011</v>
      </c>
      <c r="X1" s="2">
        <v>2012</v>
      </c>
      <c r="Y1" s="2">
        <v>2013</v>
      </c>
      <c r="Z1" s="2">
        <v>2014</v>
      </c>
      <c r="AA1" s="2">
        <v>2015</v>
      </c>
      <c r="AB1" s="2">
        <v>2016</v>
      </c>
      <c r="AC1" s="2">
        <v>2017</v>
      </c>
      <c r="AD1" s="2">
        <v>2018</v>
      </c>
      <c r="AE1" s="2">
        <v>2019</v>
      </c>
      <c r="AF1" s="2">
        <v>2020</v>
      </c>
      <c r="AG1" s="2">
        <v>2021</v>
      </c>
    </row>
    <row r="2" spans="1:35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4"/>
      <c r="AG2" s="7"/>
      <c r="AH2" s="7"/>
      <c r="AI2" s="7"/>
    </row>
    <row r="3" spans="1:35" x14ac:dyDescent="0.3">
      <c r="A3" s="3" t="s">
        <v>2</v>
      </c>
      <c r="B3" s="8">
        <v>554</v>
      </c>
      <c r="C3" s="8">
        <v>722</v>
      </c>
      <c r="D3" s="8">
        <v>775</v>
      </c>
      <c r="E3" s="8">
        <v>598</v>
      </c>
      <c r="F3" s="8">
        <v>872</v>
      </c>
      <c r="G3" s="8">
        <v>763</v>
      </c>
      <c r="H3" s="8">
        <v>1169</v>
      </c>
      <c r="I3" s="8">
        <v>1251</v>
      </c>
      <c r="J3" s="8">
        <v>1358</v>
      </c>
      <c r="K3" s="8">
        <v>1697</v>
      </c>
      <c r="L3" s="8">
        <v>1934</v>
      </c>
      <c r="M3" s="8">
        <v>2854</v>
      </c>
      <c r="N3" s="5">
        <v>3591</v>
      </c>
      <c r="O3" s="5">
        <v>2630</v>
      </c>
      <c r="P3" s="5">
        <v>3444</v>
      </c>
      <c r="Q3" s="5">
        <v>3182</v>
      </c>
      <c r="R3" s="5">
        <v>4591</v>
      </c>
      <c r="S3" s="5">
        <v>3646</v>
      </c>
      <c r="T3" s="5">
        <v>5971</v>
      </c>
      <c r="U3" s="5">
        <v>2616</v>
      </c>
      <c r="V3" s="5">
        <v>4741</v>
      </c>
      <c r="W3" s="5">
        <v>4255</v>
      </c>
      <c r="X3" s="5">
        <v>8148</v>
      </c>
      <c r="Y3" s="6">
        <v>7077.0625</v>
      </c>
      <c r="Z3" s="6">
        <v>8422.2509765625</v>
      </c>
      <c r="AA3" s="6">
        <v>7901.5263671875</v>
      </c>
      <c r="AB3" s="6">
        <v>7237.9736328125</v>
      </c>
      <c r="AC3" s="6">
        <v>6716.99169921875</v>
      </c>
      <c r="AD3" s="6">
        <v>7915.05712890625</v>
      </c>
      <c r="AE3" s="6">
        <v>6060.4521484375</v>
      </c>
      <c r="AF3" s="4">
        <v>4720.384765625</v>
      </c>
      <c r="AG3" s="4">
        <v>5371.78857421875</v>
      </c>
      <c r="AH3" s="7"/>
      <c r="AI3" s="7"/>
    </row>
    <row r="4" spans="1:35" x14ac:dyDescent="0.3">
      <c r="A4" s="3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9">
        <v>486.64600691494621</v>
      </c>
      <c r="M4" s="9">
        <v>489.204250960693</v>
      </c>
      <c r="N4" s="5">
        <v>617.1476456298434</v>
      </c>
      <c r="O4" s="5">
        <v>19.803646127020102</v>
      </c>
      <c r="P4" s="5">
        <v>193.27773245800233</v>
      </c>
      <c r="Q4" s="5">
        <v>390.36317063147362</v>
      </c>
      <c r="R4" s="5">
        <v>673.24665843424748</v>
      </c>
      <c r="S4" s="5">
        <v>2245</v>
      </c>
      <c r="T4" s="5">
        <v>4159</v>
      </c>
      <c r="U4" s="5">
        <v>3250</v>
      </c>
      <c r="V4" s="5">
        <v>1778</v>
      </c>
      <c r="W4" s="5">
        <v>1505</v>
      </c>
      <c r="X4" s="5">
        <v>2223</v>
      </c>
      <c r="Y4" s="6">
        <v>1507.078857421875</v>
      </c>
      <c r="Z4" s="6">
        <v>1253.546875</v>
      </c>
      <c r="AA4" s="6">
        <v>1366.8330078125</v>
      </c>
      <c r="AB4" s="6">
        <v>1428.781005859375</v>
      </c>
      <c r="AC4" s="6">
        <v>1690.2745361328125</v>
      </c>
      <c r="AD4" s="6">
        <v>2218.255126953125</v>
      </c>
      <c r="AE4" s="6">
        <v>3286.80029296875</v>
      </c>
      <c r="AF4" s="4">
        <v>3505.656494140625</v>
      </c>
      <c r="AG4" s="4">
        <v>3301.357421875</v>
      </c>
      <c r="AH4" s="7"/>
      <c r="AI4" s="7"/>
    </row>
    <row r="5" spans="1:35" x14ac:dyDescent="0.3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9">
        <v>234.92226797407528</v>
      </c>
      <c r="M5" s="9">
        <v>291.76129865984336</v>
      </c>
      <c r="N5" s="5">
        <v>513.88150515937264</v>
      </c>
      <c r="O5" s="5">
        <v>301.78471905464392</v>
      </c>
      <c r="P5" s="5">
        <v>375.40844171771636</v>
      </c>
      <c r="Q5" s="5">
        <v>563.17875632934738</v>
      </c>
      <c r="R5" s="5">
        <v>1170.9688409156156</v>
      </c>
      <c r="S5" s="5">
        <v>1376</v>
      </c>
      <c r="T5" s="5">
        <v>1145</v>
      </c>
      <c r="U5" s="5">
        <v>1351</v>
      </c>
      <c r="V5" s="5">
        <v>1144</v>
      </c>
      <c r="W5" s="5" t="s">
        <v>5</v>
      </c>
      <c r="X5" s="5">
        <v>1066</v>
      </c>
      <c r="Y5" s="6">
        <v>1130.4629058837891</v>
      </c>
      <c r="Z5" s="6">
        <v>1607.6246948242188</v>
      </c>
      <c r="AA5" s="6">
        <v>2769.1579055786133</v>
      </c>
      <c r="AB5" s="6">
        <v>5160.9062805175781</v>
      </c>
      <c r="AC5" s="6">
        <v>4573.1219177246094</v>
      </c>
      <c r="AD5" s="6">
        <v>4551.7811965942383</v>
      </c>
      <c r="AE5" s="6">
        <v>5757.6581420898438</v>
      </c>
      <c r="AF5" s="4">
        <v>6851.8668518066406</v>
      </c>
      <c r="AG5" s="4">
        <v>6476.1345138549805</v>
      </c>
      <c r="AH5" s="7"/>
      <c r="AI5" s="7"/>
    </row>
    <row r="6" spans="1:35" x14ac:dyDescent="0.3">
      <c r="A6" s="3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9">
        <v>34.054307124228899</v>
      </c>
      <c r="M6" s="9">
        <v>26.548503132902681</v>
      </c>
      <c r="N6" s="5">
        <v>70.47130562054565</v>
      </c>
      <c r="O6" s="5">
        <v>40.174646023762193</v>
      </c>
      <c r="P6" s="5">
        <v>134.8610342067488</v>
      </c>
      <c r="Q6" s="5">
        <v>121.68612083507014</v>
      </c>
      <c r="R6" s="5">
        <v>218.87056519705357</v>
      </c>
      <c r="S6" s="5">
        <v>566</v>
      </c>
      <c r="T6" s="5">
        <v>759</v>
      </c>
      <c r="U6" s="5">
        <v>961</v>
      </c>
      <c r="V6" s="5">
        <v>934</v>
      </c>
      <c r="W6" s="5">
        <v>1164</v>
      </c>
      <c r="X6" s="5">
        <v>2124</v>
      </c>
      <c r="Y6" s="6">
        <v>2208.6012420654297</v>
      </c>
      <c r="Z6" s="6">
        <v>1541.2439231872559</v>
      </c>
      <c r="AA6" s="6">
        <v>927.54471397399902</v>
      </c>
      <c r="AB6" s="6">
        <v>1011.7314033508301</v>
      </c>
      <c r="AC6" s="6">
        <v>1026.938871383667</v>
      </c>
      <c r="AD6" s="6">
        <v>1328.2643508911133</v>
      </c>
      <c r="AE6" s="6">
        <v>1374.2584400177002</v>
      </c>
      <c r="AF6" s="4">
        <v>1077.482120513916</v>
      </c>
      <c r="AG6" s="4">
        <v>1466.1180076599121</v>
      </c>
      <c r="AH6" s="7"/>
      <c r="AI6" s="7"/>
    </row>
    <row r="7" spans="1:35" x14ac:dyDescent="0.3">
      <c r="A7" s="3" t="s">
        <v>7</v>
      </c>
      <c r="B7" s="8">
        <v>516.60316145137233</v>
      </c>
      <c r="C7" s="8">
        <v>362.30855930799407</v>
      </c>
      <c r="D7" s="8">
        <v>304.34112915111666</v>
      </c>
      <c r="E7" s="8">
        <v>220.52987555418406</v>
      </c>
      <c r="F7" s="8">
        <v>378.00000724367271</v>
      </c>
      <c r="G7" s="8">
        <v>295.22389034686103</v>
      </c>
      <c r="H7" s="8">
        <v>370.51611529487877</v>
      </c>
      <c r="I7" s="8">
        <v>477.68720857616654</v>
      </c>
      <c r="J7" s="8">
        <v>477.30253380450404</v>
      </c>
      <c r="K7" s="8">
        <v>252.64127819455325</v>
      </c>
      <c r="L7" s="10" t="s">
        <v>8</v>
      </c>
      <c r="M7" s="10" t="s">
        <v>8</v>
      </c>
      <c r="N7" s="11" t="s">
        <v>8</v>
      </c>
      <c r="O7" s="11" t="s">
        <v>8</v>
      </c>
      <c r="P7" s="11" t="s">
        <v>8</v>
      </c>
      <c r="Q7" s="11" t="s">
        <v>8</v>
      </c>
      <c r="R7" s="11" t="s">
        <v>8</v>
      </c>
      <c r="S7" s="11" t="s">
        <v>8</v>
      </c>
      <c r="T7" s="11" t="s">
        <v>8</v>
      </c>
      <c r="U7" s="11" t="s">
        <v>8</v>
      </c>
      <c r="V7" s="11" t="s">
        <v>8</v>
      </c>
      <c r="W7" s="11" t="s">
        <v>8</v>
      </c>
      <c r="X7" s="11" t="s">
        <v>8</v>
      </c>
      <c r="Y7" s="12" t="s">
        <v>8</v>
      </c>
      <c r="Z7" s="12" t="s">
        <v>8</v>
      </c>
      <c r="AA7" s="12" t="s">
        <v>8</v>
      </c>
      <c r="AB7" s="12" t="s">
        <v>8</v>
      </c>
      <c r="AC7" s="12" t="s">
        <v>8</v>
      </c>
      <c r="AD7" s="12" t="s">
        <v>8</v>
      </c>
      <c r="AE7" s="12" t="s">
        <v>8</v>
      </c>
      <c r="AF7" s="12" t="s">
        <v>8</v>
      </c>
      <c r="AG7" s="4"/>
      <c r="AH7" s="7"/>
      <c r="AI7" s="7"/>
    </row>
    <row r="8" spans="1:35" x14ac:dyDescent="0.3">
      <c r="A8" s="3" t="s">
        <v>9</v>
      </c>
      <c r="B8" s="8">
        <f t="shared" ref="B8:K8" si="0">SUM(B3:B7)</f>
        <v>1070.6031614513722</v>
      </c>
      <c r="C8" s="8">
        <f t="shared" si="0"/>
        <v>1084.3085593079941</v>
      </c>
      <c r="D8" s="8">
        <f t="shared" si="0"/>
        <v>1079.3411291511165</v>
      </c>
      <c r="E8" s="8">
        <f t="shared" si="0"/>
        <v>818.52987555418406</v>
      </c>
      <c r="F8" s="8">
        <f t="shared" si="0"/>
        <v>1250.0000072436728</v>
      </c>
      <c r="G8" s="8">
        <f t="shared" si="0"/>
        <v>1058.223890346861</v>
      </c>
      <c r="H8" s="8">
        <f t="shared" si="0"/>
        <v>1539.5161152948788</v>
      </c>
      <c r="I8" s="8">
        <f t="shared" si="0"/>
        <v>1728.6872085761665</v>
      </c>
      <c r="J8" s="8">
        <f t="shared" si="0"/>
        <v>1835.302533804504</v>
      </c>
      <c r="K8" s="8">
        <f t="shared" si="0"/>
        <v>1949.6412781945533</v>
      </c>
      <c r="L8" s="8">
        <f t="shared" ref="L8:R8" si="1">SUM(L3:L6)</f>
        <v>2689.6225820132504</v>
      </c>
      <c r="M8" s="8">
        <f t="shared" si="1"/>
        <v>3661.514052753439</v>
      </c>
      <c r="N8" s="5">
        <f t="shared" si="1"/>
        <v>4792.5004564097617</v>
      </c>
      <c r="O8" s="5">
        <f t="shared" si="1"/>
        <v>2991.7630112054267</v>
      </c>
      <c r="P8" s="5">
        <f t="shared" si="1"/>
        <v>4147.5472083824679</v>
      </c>
      <c r="Q8" s="5">
        <f t="shared" si="1"/>
        <v>4257.2280477958911</v>
      </c>
      <c r="R8" s="5">
        <f t="shared" si="1"/>
        <v>6654.0860645469165</v>
      </c>
      <c r="S8" s="5">
        <f>SUM(S3:S7)</f>
        <v>7833</v>
      </c>
      <c r="T8" s="5">
        <f>SUM(T3:T6)</f>
        <v>12034</v>
      </c>
      <c r="U8" s="5">
        <v>8177</v>
      </c>
      <c r="V8" s="5">
        <v>8598</v>
      </c>
      <c r="W8" s="5">
        <v>7833</v>
      </c>
      <c r="X8" s="5">
        <v>13562</v>
      </c>
      <c r="Y8" s="6">
        <v>11923.205505371094</v>
      </c>
      <c r="Z8" s="6">
        <v>12824.666469573975</v>
      </c>
      <c r="AA8" s="6">
        <v>12965.061994552612</v>
      </c>
      <c r="AB8" s="6">
        <v>14839.392322540283</v>
      </c>
      <c r="AC8" s="6">
        <v>14007.327024459839</v>
      </c>
      <c r="AD8" s="6">
        <v>16013.357803344727</v>
      </c>
      <c r="AE8" s="6">
        <v>16479.169023513794</v>
      </c>
      <c r="AF8" s="4">
        <v>16155.390232086182</v>
      </c>
      <c r="AG8" s="4">
        <v>16615.398517608643</v>
      </c>
      <c r="AH8" s="7"/>
      <c r="AI8" s="7"/>
    </row>
    <row r="9" spans="1:35" x14ac:dyDescent="0.3">
      <c r="A9" s="3" t="s">
        <v>10</v>
      </c>
      <c r="B9" s="8">
        <v>7061.2947944491298</v>
      </c>
      <c r="C9" s="8">
        <v>8165.0971111449826</v>
      </c>
      <c r="D9" s="8">
        <v>9570.3860067775095</v>
      </c>
      <c r="E9" s="8">
        <v>10197.978704901225</v>
      </c>
      <c r="F9" s="8">
        <v>12520.888153387452</v>
      </c>
      <c r="G9" s="8">
        <v>13910.085599172311</v>
      </c>
      <c r="H9" s="8">
        <v>16809.654458558849</v>
      </c>
      <c r="I9" s="8">
        <v>18624.390129064257</v>
      </c>
      <c r="J9" s="8">
        <v>20611.575072293017</v>
      </c>
      <c r="K9" s="8">
        <v>22881.249846692881</v>
      </c>
      <c r="L9" s="8">
        <v>26607.149526005192</v>
      </c>
      <c r="M9" s="8">
        <v>29929.474371639662</v>
      </c>
      <c r="N9" s="5">
        <v>34527.85363538986</v>
      </c>
      <c r="O9" s="5">
        <v>36401.291208378927</v>
      </c>
      <c r="P9" s="5">
        <v>41861.709604177559</v>
      </c>
      <c r="Q9" s="5">
        <v>45287.067798280863</v>
      </c>
      <c r="R9" s="5">
        <v>53054.997900539594</v>
      </c>
      <c r="S9" s="5">
        <v>61583</v>
      </c>
      <c r="T9" s="5">
        <v>70111</v>
      </c>
      <c r="U9" s="5">
        <v>75214</v>
      </c>
      <c r="V9" s="5">
        <v>82599</v>
      </c>
      <c r="W9" s="5">
        <v>90108</v>
      </c>
      <c r="X9" s="6">
        <v>106863.60049926974</v>
      </c>
      <c r="Y9" s="6">
        <v>117423.14924144745</v>
      </c>
      <c r="Z9" s="6">
        <v>134835.9728345871</v>
      </c>
      <c r="AA9" s="6">
        <v>146018.64958667755</v>
      </c>
      <c r="AB9" s="6">
        <v>157707.67529392242</v>
      </c>
      <c r="AC9" s="6">
        <v>171570.01275849342</v>
      </c>
      <c r="AD9" s="6">
        <v>181067.04362106323</v>
      </c>
      <c r="AE9" s="6">
        <v>181210.79402685165</v>
      </c>
      <c r="AF9" s="4">
        <v>174207.81870365143</v>
      </c>
      <c r="AG9" s="4">
        <v>181934.60279876739</v>
      </c>
      <c r="AH9" s="7"/>
      <c r="AI9" s="7"/>
    </row>
    <row r="10" spans="1:35" x14ac:dyDescent="0.3">
      <c r="A10" s="3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6"/>
      <c r="AA10" s="6"/>
      <c r="AB10" s="6"/>
      <c r="AC10" s="6"/>
      <c r="AD10" s="6"/>
      <c r="AE10" s="6"/>
      <c r="AF10" s="4"/>
      <c r="AG10" s="4"/>
      <c r="AH10" s="7"/>
      <c r="AI10" s="7"/>
    </row>
    <row r="11" spans="1:35" x14ac:dyDescent="0.3">
      <c r="A11" s="3" t="s">
        <v>2</v>
      </c>
      <c r="B11" s="13">
        <f>B3/B9</f>
        <v>7.8455866257771636E-2</v>
      </c>
      <c r="C11" s="13">
        <f t="shared" ref="C11:R11" si="2">C3/C9</f>
        <v>8.8425157738112284E-2</v>
      </c>
      <c r="D11" s="13">
        <f t="shared" si="2"/>
        <v>8.0978969860898434E-2</v>
      </c>
      <c r="E11" s="13">
        <f t="shared" si="2"/>
        <v>5.8639071261503688E-2</v>
      </c>
      <c r="F11" s="13">
        <f t="shared" si="2"/>
        <v>6.9643621867517894E-2</v>
      </c>
      <c r="G11" s="13">
        <f t="shared" si="2"/>
        <v>5.4852286462234327E-2</v>
      </c>
      <c r="H11" s="13">
        <f t="shared" si="2"/>
        <v>6.9543368834972613E-2</v>
      </c>
      <c r="I11" s="13">
        <f t="shared" si="2"/>
        <v>6.7169984699136764E-2</v>
      </c>
      <c r="J11" s="13">
        <f t="shared" si="2"/>
        <v>6.5885309358307276E-2</v>
      </c>
      <c r="K11" s="13">
        <f t="shared" si="2"/>
        <v>7.4165529041031575E-2</v>
      </c>
      <c r="L11" s="13">
        <f t="shared" si="2"/>
        <v>7.2687230103689035E-2</v>
      </c>
      <c r="M11" s="13">
        <f t="shared" si="2"/>
        <v>9.5357504931806322E-2</v>
      </c>
      <c r="N11" s="14">
        <f t="shared" si="2"/>
        <v>0.10400298952609521</v>
      </c>
      <c r="O11" s="14">
        <f t="shared" si="2"/>
        <v>7.2250184339467088E-2</v>
      </c>
      <c r="P11" s="14">
        <f t="shared" si="2"/>
        <v>8.2270887466485809E-2</v>
      </c>
      <c r="Q11" s="14">
        <f t="shared" si="2"/>
        <v>7.026288418966245E-2</v>
      </c>
      <c r="R11" s="14">
        <f t="shared" si="2"/>
        <v>8.6532846700071345E-2</v>
      </c>
      <c r="S11" s="14">
        <v>5.8999999999999997E-2</v>
      </c>
      <c r="T11" s="14">
        <v>8.5000000000000006E-2</v>
      </c>
      <c r="U11" s="14">
        <v>3.5000000000000003E-2</v>
      </c>
      <c r="V11" s="14">
        <v>5.7000000000000002E-2</v>
      </c>
      <c r="W11" s="14">
        <v>4.7E-2</v>
      </c>
      <c r="X11" s="14">
        <f>X3/X9</f>
        <v>7.6246729119478621E-2</v>
      </c>
      <c r="Y11" s="15">
        <v>6.0430652255398898E-2</v>
      </c>
      <c r="Z11" s="15">
        <v>6.2861950855010201E-2</v>
      </c>
      <c r="AA11" s="15">
        <v>5.4415742486766602E-2</v>
      </c>
      <c r="AB11" s="15">
        <v>4.61373929632381E-2</v>
      </c>
      <c r="AC11" s="15">
        <v>3.9150149791465999E-2</v>
      </c>
      <c r="AD11" s="15">
        <v>4.3716591487681998E-2</v>
      </c>
      <c r="AE11" s="15">
        <v>3.2878522267627698E-2</v>
      </c>
      <c r="AF11" s="16">
        <v>2.7E-2</v>
      </c>
      <c r="AG11" s="21">
        <v>0.03</v>
      </c>
      <c r="AH11" s="7"/>
      <c r="AI11" s="7"/>
    </row>
    <row r="12" spans="1:35" x14ac:dyDescent="0.3">
      <c r="A12" s="3" t="s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>
        <f>L4/L$9</f>
        <v>1.8290046682351676E-2</v>
      </c>
      <c r="M12" s="13">
        <f>M$4/M$9</f>
        <v>1.6345233627766256E-2</v>
      </c>
      <c r="N12" s="14">
        <f t="shared" ref="N12:R12" si="3">N$4/N$9</f>
        <v>1.7873907024365056E-2</v>
      </c>
      <c r="O12" s="14">
        <f t="shared" si="3"/>
        <v>5.4403691379116949E-4</v>
      </c>
      <c r="P12" s="14">
        <f t="shared" si="3"/>
        <v>4.6170530130168006E-3</v>
      </c>
      <c r="Q12" s="14">
        <f t="shared" si="3"/>
        <v>8.6197492928939898E-3</v>
      </c>
      <c r="R12" s="14">
        <f t="shared" si="3"/>
        <v>1.2689599190944464E-2</v>
      </c>
      <c r="S12" s="14">
        <v>3.5999999999999997E-2</v>
      </c>
      <c r="T12" s="14">
        <v>5.8999999999999997E-2</v>
      </c>
      <c r="U12" s="14">
        <v>4.2999999999999997E-2</v>
      </c>
      <c r="V12" s="14">
        <v>2.1999999999999999E-2</v>
      </c>
      <c r="W12" s="14">
        <v>1.7000000000000001E-2</v>
      </c>
      <c r="X12" s="14">
        <f>X4/X9</f>
        <v>2.0802218806161139E-2</v>
      </c>
      <c r="Y12" s="15">
        <v>1.28688644977101E-2</v>
      </c>
      <c r="Z12" s="15">
        <v>9.3562163215021605E-3</v>
      </c>
      <c r="AA12" s="15">
        <v>9.4130209176295897E-3</v>
      </c>
      <c r="AB12" s="15">
        <v>9.1075533111785508E-3</v>
      </c>
      <c r="AC12" s="15">
        <v>9.8518063206773105E-3</v>
      </c>
      <c r="AD12" s="15">
        <v>1.22519081822302E-2</v>
      </c>
      <c r="AE12" s="15">
        <v>1.7999999999999999E-2</v>
      </c>
      <c r="AF12" s="16">
        <v>0.02</v>
      </c>
      <c r="AG12" s="21">
        <v>1.7999999999999999E-2</v>
      </c>
      <c r="AH12" s="7"/>
      <c r="AI12" s="7"/>
    </row>
    <row r="13" spans="1:35" x14ac:dyDescent="0.3">
      <c r="A13" s="3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>
        <f t="shared" ref="L13:L14" si="4">L5/L$9</f>
        <v>8.8292910799959191E-3</v>
      </c>
      <c r="M13" s="13">
        <f>M$5/M$9</f>
        <v>9.7482934393364508E-3</v>
      </c>
      <c r="N13" s="14">
        <f t="shared" ref="N13:S13" si="5">N$5/N$9</f>
        <v>1.4883100194582086E-2</v>
      </c>
      <c r="O13" s="14">
        <f t="shared" si="5"/>
        <v>8.290494898301257E-3</v>
      </c>
      <c r="P13" s="14">
        <f t="shared" si="5"/>
        <v>8.9678239438231826E-3</v>
      </c>
      <c r="Q13" s="14">
        <f t="shared" si="5"/>
        <v>1.2435752273427738E-2</v>
      </c>
      <c r="R13" s="14">
        <f t="shared" si="5"/>
        <v>2.2070848878569201E-2</v>
      </c>
      <c r="S13" s="14">
        <f t="shared" si="5"/>
        <v>2.234382865401166E-2</v>
      </c>
      <c r="T13" s="14">
        <v>1.6E-2</v>
      </c>
      <c r="U13" s="14">
        <v>1.7999999999999999E-2</v>
      </c>
      <c r="V13" s="14">
        <v>1.4E-2</v>
      </c>
      <c r="W13" s="14">
        <v>0.01</v>
      </c>
      <c r="X13" s="14">
        <f>X5/X9</f>
        <v>9.975332994767331E-3</v>
      </c>
      <c r="Y13" s="15">
        <v>9.6529613456276496E-3</v>
      </c>
      <c r="Z13" s="15">
        <v>1.19989804199099E-2</v>
      </c>
      <c r="AA13" s="15">
        <v>1.9070465185170998E-2</v>
      </c>
      <c r="AB13" s="15">
        <v>3.2897434170143403E-2</v>
      </c>
      <c r="AC13" s="15">
        <v>2.66545525304696E-2</v>
      </c>
      <c r="AD13" s="15">
        <v>2.5140482989832898E-2</v>
      </c>
      <c r="AE13" s="15">
        <v>3.1713843284525402E-2</v>
      </c>
      <c r="AF13" s="16">
        <v>3.8565877828577101E-2</v>
      </c>
      <c r="AG13" s="21">
        <v>3.5999999999999997E-2</v>
      </c>
      <c r="AH13" s="7"/>
      <c r="AI13" s="7"/>
    </row>
    <row r="14" spans="1:35" x14ac:dyDescent="0.3">
      <c r="A14" s="3" t="s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>
        <f t="shared" si="4"/>
        <v>1.2798931013239517E-3</v>
      </c>
      <c r="M14" s="13">
        <f>M$6/M$9</f>
        <v>8.8703539538466814E-4</v>
      </c>
      <c r="N14" s="14">
        <f t="shared" ref="N14:R14" si="6">N$6/N$9</f>
        <v>2.0409987358239665E-3</v>
      </c>
      <c r="O14" s="14">
        <f t="shared" si="6"/>
        <v>1.1036599167261053E-3</v>
      </c>
      <c r="P14" s="14">
        <f t="shared" si="6"/>
        <v>3.2215844857251229E-3</v>
      </c>
      <c r="Q14" s="14">
        <f t="shared" si="6"/>
        <v>2.6869949138038354E-3</v>
      </c>
      <c r="R14" s="14">
        <f t="shared" si="6"/>
        <v>4.1253524429001546E-3</v>
      </c>
      <c r="S14" s="14">
        <v>8.9999999999999993E-3</v>
      </c>
      <c r="T14" s="14">
        <v>1.0999999999999999E-2</v>
      </c>
      <c r="U14" s="14">
        <v>1.2999999999999999E-2</v>
      </c>
      <c r="V14" s="14">
        <v>1.0999999999999999E-2</v>
      </c>
      <c r="W14" s="14">
        <v>1.2999999999999999E-2</v>
      </c>
      <c r="X14" s="14">
        <f>X6/X9</f>
        <v>1.9875804203457609E-2</v>
      </c>
      <c r="Y14" s="15">
        <v>1.8859126032884099E-2</v>
      </c>
      <c r="Z14" s="15">
        <v>1.15035279789921E-2</v>
      </c>
      <c r="AA14" s="15">
        <v>6.38775749837007E-3</v>
      </c>
      <c r="AB14" s="15">
        <v>6.4491322706721902E-3</v>
      </c>
      <c r="AC14" s="15">
        <v>5.9855382796911499E-3</v>
      </c>
      <c r="AD14" s="15">
        <v>7.3362944916080504E-3</v>
      </c>
      <c r="AE14" s="15">
        <v>7.5690462745237799E-3</v>
      </c>
      <c r="AF14" s="16">
        <v>6.0483455604251699E-3</v>
      </c>
      <c r="AG14" s="21">
        <v>8.0000000000000002E-3</v>
      </c>
      <c r="AH14" s="7"/>
      <c r="AI14" s="7"/>
    </row>
    <row r="15" spans="1:35" x14ac:dyDescent="0.3">
      <c r="A15" s="3" t="s">
        <v>12</v>
      </c>
      <c r="B15" s="13">
        <f>B7/B9</f>
        <v>7.31598349154709E-2</v>
      </c>
      <c r="C15" s="13">
        <f t="shared" ref="C15:K15" si="7">C7/C9</f>
        <v>4.4372841421991112E-2</v>
      </c>
      <c r="D15" s="13">
        <f t="shared" si="7"/>
        <v>3.1800298225754933E-2</v>
      </c>
      <c r="E15" s="13">
        <f t="shared" si="7"/>
        <v>2.1624861351023979E-2</v>
      </c>
      <c r="F15" s="13">
        <f t="shared" si="7"/>
        <v>3.0189552259630006E-2</v>
      </c>
      <c r="G15" s="13">
        <f t="shared" si="7"/>
        <v>2.1223729231718579E-2</v>
      </c>
      <c r="H15" s="13">
        <f t="shared" si="7"/>
        <v>2.2041863871046188E-2</v>
      </c>
      <c r="I15" s="13">
        <f t="shared" si="7"/>
        <v>2.5648475212657441E-2</v>
      </c>
      <c r="J15" s="13">
        <f t="shared" si="7"/>
        <v>2.3157014062749382E-2</v>
      </c>
      <c r="K15" s="13">
        <f t="shared" si="7"/>
        <v>1.1041410757160563E-2</v>
      </c>
      <c r="L15" s="13" t="s">
        <v>8</v>
      </c>
      <c r="M15" s="13" t="s">
        <v>8</v>
      </c>
      <c r="N15" s="14" t="s">
        <v>8</v>
      </c>
      <c r="O15" s="14" t="s">
        <v>8</v>
      </c>
      <c r="P15" s="14" t="s">
        <v>8</v>
      </c>
      <c r="Q15" s="14" t="s">
        <v>8</v>
      </c>
      <c r="R15" s="14" t="s">
        <v>8</v>
      </c>
      <c r="S15" s="14" t="s">
        <v>8</v>
      </c>
      <c r="T15" s="14" t="s">
        <v>8</v>
      </c>
      <c r="U15" s="14" t="s">
        <v>8</v>
      </c>
      <c r="V15" s="14" t="s">
        <v>8</v>
      </c>
      <c r="W15" s="14" t="s">
        <v>8</v>
      </c>
      <c r="X15" s="14" t="s">
        <v>8</v>
      </c>
      <c r="Y15" s="17" t="s">
        <v>8</v>
      </c>
      <c r="Z15" s="17" t="s">
        <v>8</v>
      </c>
      <c r="AA15" s="17" t="s">
        <v>8</v>
      </c>
      <c r="AB15" s="17" t="s">
        <v>8</v>
      </c>
      <c r="AC15" s="17" t="s">
        <v>8</v>
      </c>
      <c r="AD15" s="17" t="s">
        <v>8</v>
      </c>
      <c r="AE15" s="17" t="s">
        <v>8</v>
      </c>
      <c r="AF15" s="17" t="s">
        <v>8</v>
      </c>
      <c r="AG15" s="17" t="s">
        <v>8</v>
      </c>
      <c r="AH15" s="7"/>
      <c r="AI15" s="7"/>
    </row>
    <row r="16" spans="1:35" x14ac:dyDescent="0.3">
      <c r="A16" s="3" t="s">
        <v>9</v>
      </c>
      <c r="B16" s="13">
        <f>B8/B9</f>
        <v>0.15161570117324252</v>
      </c>
      <c r="C16" s="13">
        <f t="shared" ref="C16:AB16" si="8">C8/C9</f>
        <v>0.1327979991601034</v>
      </c>
      <c r="D16" s="13">
        <f t="shared" si="8"/>
        <v>0.11277926808665335</v>
      </c>
      <c r="E16" s="13">
        <f t="shared" si="8"/>
        <v>8.0263932612527664E-2</v>
      </c>
      <c r="F16" s="13">
        <f t="shared" si="8"/>
        <v>9.98331741271479E-2</v>
      </c>
      <c r="G16" s="13">
        <f t="shared" si="8"/>
        <v>7.6076015693952906E-2</v>
      </c>
      <c r="H16" s="13">
        <f t="shared" si="8"/>
        <v>9.1585232706018802E-2</v>
      </c>
      <c r="I16" s="13">
        <f t="shared" si="8"/>
        <v>9.2818459911794216E-2</v>
      </c>
      <c r="J16" s="13">
        <f t="shared" si="8"/>
        <v>8.9042323421056654E-2</v>
      </c>
      <c r="K16" s="13">
        <f t="shared" si="8"/>
        <v>8.5206939798192133E-2</v>
      </c>
      <c r="L16" s="13">
        <f t="shared" si="8"/>
        <v>0.10108646096736058</v>
      </c>
      <c r="M16" s="13">
        <f t="shared" si="8"/>
        <v>0.1223380673942937</v>
      </c>
      <c r="N16" s="14">
        <f t="shared" si="8"/>
        <v>0.13880099548086633</v>
      </c>
      <c r="O16" s="14">
        <f t="shared" si="8"/>
        <v>8.2188376068285635E-2</v>
      </c>
      <c r="P16" s="14">
        <f t="shared" si="8"/>
        <v>9.9077348909050927E-2</v>
      </c>
      <c r="Q16" s="14">
        <f t="shared" si="8"/>
        <v>9.4005380669788016E-2</v>
      </c>
      <c r="R16" s="14">
        <f t="shared" si="8"/>
        <v>0.12541864721248516</v>
      </c>
      <c r="S16" s="14">
        <f t="shared" si="8"/>
        <v>0.12719419320266956</v>
      </c>
      <c r="T16" s="14">
        <f t="shared" si="8"/>
        <v>0.17164211036784527</v>
      </c>
      <c r="U16" s="14">
        <f t="shared" si="8"/>
        <v>0.10871646236073071</v>
      </c>
      <c r="V16" s="14">
        <f t="shared" si="8"/>
        <v>0.10409326989430864</v>
      </c>
      <c r="W16" s="14">
        <f t="shared" si="8"/>
        <v>8.692901851111999E-2</v>
      </c>
      <c r="X16" s="14">
        <f t="shared" si="8"/>
        <v>0.12690944284712433</v>
      </c>
      <c r="Y16" s="15">
        <f t="shared" si="8"/>
        <v>0.10154050187203205</v>
      </c>
      <c r="Z16" s="15">
        <f t="shared" si="8"/>
        <v>9.5113093338280788E-2</v>
      </c>
      <c r="AA16" s="15">
        <f t="shared" si="8"/>
        <v>8.879045266650322E-2</v>
      </c>
      <c r="AB16" s="15">
        <f t="shared" si="8"/>
        <v>9.4094293729736739E-2</v>
      </c>
      <c r="AC16" s="15">
        <v>8.1642046922304104E-2</v>
      </c>
      <c r="AD16" s="15">
        <v>8.8445277151353099E-2</v>
      </c>
      <c r="AE16" s="15">
        <v>9.3930528749963396E-2</v>
      </c>
      <c r="AF16" s="15">
        <v>0.100775830848449</v>
      </c>
      <c r="AG16" s="21">
        <v>9.0999999999999998E-2</v>
      </c>
      <c r="AH16" s="7"/>
      <c r="AI16" s="7"/>
    </row>
    <row r="17" spans="1:57" x14ac:dyDescent="0.3">
      <c r="A17" s="3" t="s">
        <v>13</v>
      </c>
      <c r="B17" s="18"/>
      <c r="C17" s="8"/>
      <c r="D17" s="8"/>
      <c r="E17" s="8"/>
      <c r="F17" s="8"/>
      <c r="G17" s="18"/>
      <c r="H17" s="8"/>
      <c r="I17" s="8"/>
      <c r="J17" s="8"/>
      <c r="K17" s="8"/>
      <c r="L17" s="8"/>
      <c r="M17" s="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6"/>
      <c r="AA17" s="6"/>
      <c r="AB17" s="6"/>
      <c r="AC17" s="6"/>
      <c r="AD17" s="6"/>
      <c r="AE17" s="6"/>
      <c r="AF17" s="4"/>
      <c r="AG17" s="4"/>
      <c r="AH17" s="7"/>
      <c r="AI17" s="7"/>
    </row>
    <row r="18" spans="1:57" x14ac:dyDescent="0.3">
      <c r="A18" s="3" t="s">
        <v>2</v>
      </c>
      <c r="B18" s="19">
        <v>1880.6690007867523</v>
      </c>
      <c r="C18" s="19">
        <v>2894.0003511172545</v>
      </c>
      <c r="D18" s="19">
        <v>3547.0774689117984</v>
      </c>
      <c r="E18" s="19">
        <v>2587.2432164552474</v>
      </c>
      <c r="F18" s="19">
        <v>2825.6580606321686</v>
      </c>
      <c r="G18" s="19">
        <v>3046.6160101382247</v>
      </c>
      <c r="H18" s="19">
        <v>3126.6763282203128</v>
      </c>
      <c r="I18" s="19">
        <v>3124.2231219368196</v>
      </c>
      <c r="J18" s="19">
        <v>3165.5007503368088</v>
      </c>
      <c r="K18" s="19">
        <v>3623.8853115762145</v>
      </c>
      <c r="L18" s="19">
        <v>3380.2613105670707</v>
      </c>
      <c r="M18" s="19">
        <v>2967.5705388932302</v>
      </c>
      <c r="N18" s="5">
        <v>4557.1239673463378</v>
      </c>
      <c r="O18" s="5">
        <v>4324.6111060840585</v>
      </c>
      <c r="P18" s="5">
        <v>6266.3853260842279</v>
      </c>
      <c r="Q18" s="5">
        <v>5225.4012609114425</v>
      </c>
      <c r="R18" s="5">
        <v>7209.5794008573694</v>
      </c>
      <c r="S18" s="5">
        <v>6987</v>
      </c>
      <c r="T18" s="5">
        <v>6878</v>
      </c>
      <c r="U18" s="5">
        <v>3291</v>
      </c>
      <c r="V18" s="5">
        <v>4741</v>
      </c>
      <c r="W18" s="5">
        <v>4580</v>
      </c>
      <c r="X18" s="5">
        <v>5176</v>
      </c>
      <c r="Y18" s="6">
        <v>7918.94091796875</v>
      </c>
      <c r="Z18" s="6">
        <v>8450.7919921875</v>
      </c>
      <c r="AA18" s="6">
        <v>7901.5263671875</v>
      </c>
      <c r="AB18" s="6">
        <v>7044.12353515625</v>
      </c>
      <c r="AC18" s="6">
        <v>8065.9208984375</v>
      </c>
      <c r="AD18" s="6">
        <v>9283.3623046875</v>
      </c>
      <c r="AE18" s="6">
        <v>7764.4189453125</v>
      </c>
      <c r="AF18" s="4">
        <v>6615.68603515625</v>
      </c>
      <c r="AG18" s="4">
        <v>6615.556640625</v>
      </c>
      <c r="AH18" s="7"/>
      <c r="AI18" s="7"/>
    </row>
    <row r="19" spans="1:57" x14ac:dyDescent="0.3">
      <c r="A19" s="3" t="s">
        <v>14</v>
      </c>
      <c r="B19" s="19"/>
      <c r="C19" s="19"/>
      <c r="D19" s="8"/>
      <c r="E19" s="8"/>
      <c r="F19" s="8"/>
      <c r="G19" s="8"/>
      <c r="H19" s="8"/>
      <c r="I19" s="8"/>
      <c r="J19" s="8"/>
      <c r="K19" s="8"/>
      <c r="L19" s="19">
        <v>1548.7911637280631</v>
      </c>
      <c r="M19" s="19">
        <v>1333.6931113689054</v>
      </c>
      <c r="N19" s="5">
        <v>1141.5775337375098</v>
      </c>
      <c r="O19" s="5">
        <v>193.71769257796839</v>
      </c>
      <c r="P19" s="5">
        <v>1253.5166693254191</v>
      </c>
      <c r="Q19" s="5">
        <v>1301.8939240612833</v>
      </c>
      <c r="R19" s="5">
        <v>1137.0904674539865</v>
      </c>
      <c r="S19" s="5">
        <v>1201</v>
      </c>
      <c r="T19" s="5">
        <v>1563</v>
      </c>
      <c r="U19" s="5">
        <v>1691</v>
      </c>
      <c r="V19" s="5">
        <v>1778</v>
      </c>
      <c r="W19" s="5">
        <v>1335</v>
      </c>
      <c r="X19" s="5">
        <v>1697</v>
      </c>
      <c r="Y19" s="6">
        <v>1850.3975830078125</v>
      </c>
      <c r="Z19" s="6">
        <v>1667.958984375</v>
      </c>
      <c r="AA19" s="6">
        <v>1366.8330078125</v>
      </c>
      <c r="AB19" s="6">
        <v>1553.1500244140625</v>
      </c>
      <c r="AC19" s="6">
        <v>1918.7786865234375</v>
      </c>
      <c r="AD19" s="6">
        <v>2558.97314453125</v>
      </c>
      <c r="AE19" s="6">
        <v>2446.805908203125</v>
      </c>
      <c r="AF19" s="4">
        <v>2233.4658203125</v>
      </c>
      <c r="AG19" s="4">
        <v>2574.6865234375</v>
      </c>
      <c r="AH19" s="7"/>
      <c r="AI19" s="7"/>
    </row>
    <row r="20" spans="1:57" x14ac:dyDescent="0.3">
      <c r="A20" s="3" t="s">
        <v>15</v>
      </c>
      <c r="B20" s="19"/>
      <c r="C20" s="19"/>
      <c r="D20" s="8"/>
      <c r="E20" s="8"/>
      <c r="F20" s="8"/>
      <c r="G20" s="8"/>
      <c r="H20" s="8"/>
      <c r="I20" s="8"/>
      <c r="J20" s="8"/>
      <c r="K20" s="8"/>
      <c r="L20" s="19">
        <v>811.78145389419285</v>
      </c>
      <c r="M20" s="19">
        <v>940.06899930941995</v>
      </c>
      <c r="N20" s="5">
        <v>889.06378332489976</v>
      </c>
      <c r="O20" s="5">
        <v>979.37864970325347</v>
      </c>
      <c r="P20" s="5">
        <v>986.80637173040316</v>
      </c>
      <c r="Q20" s="5">
        <v>1086.6450930080928</v>
      </c>
      <c r="R20" s="5">
        <v>889.94893431830496</v>
      </c>
      <c r="S20" s="5">
        <v>1248</v>
      </c>
      <c r="T20" s="5">
        <v>1152</v>
      </c>
      <c r="U20" s="5">
        <v>1164</v>
      </c>
      <c r="V20" s="5">
        <v>1144</v>
      </c>
      <c r="W20" s="5">
        <v>1021</v>
      </c>
      <c r="X20" s="5">
        <v>1352</v>
      </c>
      <c r="Y20" s="6">
        <v>1071.4789276123047</v>
      </c>
      <c r="Z20" s="6">
        <v>1077.2353553771973</v>
      </c>
      <c r="AA20" s="6">
        <v>2769.1579055786133</v>
      </c>
      <c r="AB20" s="6">
        <v>1819.8987731933594</v>
      </c>
      <c r="AC20" s="6">
        <v>1341.5387725830078</v>
      </c>
      <c r="AD20" s="6">
        <v>1359.1924133300781</v>
      </c>
      <c r="AE20" s="6">
        <v>1548.9658203125</v>
      </c>
      <c r="AF20" s="4">
        <v>1227.6609420776367</v>
      </c>
      <c r="AG20" s="4">
        <v>1219.9906492233276</v>
      </c>
      <c r="AH20" s="7"/>
      <c r="AI20" s="7"/>
    </row>
    <row r="21" spans="1:57" x14ac:dyDescent="0.3">
      <c r="A21" s="3" t="s">
        <v>16</v>
      </c>
      <c r="B21" s="19"/>
      <c r="C21" s="19"/>
      <c r="D21" s="8"/>
      <c r="E21" s="8"/>
      <c r="F21" s="8"/>
      <c r="G21" s="8"/>
      <c r="H21" s="8"/>
      <c r="I21" s="8"/>
      <c r="J21" s="8"/>
      <c r="K21" s="8"/>
      <c r="L21" s="4">
        <v>219.81030487503747</v>
      </c>
      <c r="M21" s="4">
        <v>271.55787153269938</v>
      </c>
      <c r="N21" s="5">
        <v>186.43417029010993</v>
      </c>
      <c r="O21" s="5">
        <v>236.87103621629393</v>
      </c>
      <c r="P21" s="5">
        <v>409.3986492737364</v>
      </c>
      <c r="Q21" s="5">
        <v>483.30204293058233</v>
      </c>
      <c r="R21" s="5">
        <v>500.72001711440203</v>
      </c>
      <c r="S21" s="5">
        <v>598</v>
      </c>
      <c r="T21" s="5">
        <v>699</v>
      </c>
      <c r="U21" s="5">
        <v>887</v>
      </c>
      <c r="V21" s="5">
        <v>934</v>
      </c>
      <c r="W21" s="5">
        <v>1196</v>
      </c>
      <c r="X21" s="5">
        <v>1945</v>
      </c>
      <c r="Y21" s="6">
        <v>2953.9618167877197</v>
      </c>
      <c r="Z21" s="6">
        <v>1882.3106498718262</v>
      </c>
      <c r="AA21" s="6">
        <v>927.54471397399902</v>
      </c>
      <c r="AB21" s="6">
        <v>1159.1794700622559</v>
      </c>
      <c r="AC21" s="6">
        <v>1897.306131362915</v>
      </c>
      <c r="AD21" s="6">
        <v>2155.0756168365479</v>
      </c>
      <c r="AE21" s="6">
        <v>2264.0975666046143</v>
      </c>
      <c r="AF21" s="4">
        <v>1847.7989158630371</v>
      </c>
      <c r="AG21" s="4">
        <v>2723.6390781402588</v>
      </c>
      <c r="AH21" s="7"/>
      <c r="AI21" s="7"/>
    </row>
    <row r="22" spans="1:57" x14ac:dyDescent="0.3">
      <c r="A22" s="3" t="s">
        <v>12</v>
      </c>
      <c r="B22" s="19">
        <v>2184.6301814753856</v>
      </c>
      <c r="C22" s="19">
        <v>1921.5891400891351</v>
      </c>
      <c r="D22" s="19">
        <v>1639.8889780229197</v>
      </c>
      <c r="E22" s="19">
        <v>1422.6253727004773</v>
      </c>
      <c r="F22" s="19">
        <v>1608.5415567961727</v>
      </c>
      <c r="G22" s="19">
        <v>1656.4703347535642</v>
      </c>
      <c r="H22" s="19">
        <v>1763.4523607192841</v>
      </c>
      <c r="I22" s="19">
        <v>1966.0814845566119</v>
      </c>
      <c r="J22" s="19">
        <v>1797.0230259610835</v>
      </c>
      <c r="K22" s="19">
        <v>1755.6547924625352</v>
      </c>
      <c r="L22" s="8" t="s">
        <v>8</v>
      </c>
      <c r="M22" s="8" t="s">
        <v>8</v>
      </c>
      <c r="N22" s="5" t="s">
        <v>8</v>
      </c>
      <c r="O22" s="5" t="s">
        <v>8</v>
      </c>
      <c r="P22" s="5" t="s">
        <v>8</v>
      </c>
      <c r="Q22" s="5" t="s">
        <v>8</v>
      </c>
      <c r="R22" s="5" t="s">
        <v>8</v>
      </c>
      <c r="S22" s="5" t="s">
        <v>8</v>
      </c>
      <c r="T22" s="5" t="s">
        <v>8</v>
      </c>
      <c r="U22" s="5" t="s">
        <v>8</v>
      </c>
      <c r="V22" s="5" t="s">
        <v>8</v>
      </c>
      <c r="W22" s="5" t="s">
        <v>8</v>
      </c>
      <c r="X22" s="5" t="s">
        <v>8</v>
      </c>
      <c r="Y22" s="12" t="s">
        <v>8</v>
      </c>
      <c r="Z22" s="12" t="s">
        <v>8</v>
      </c>
      <c r="AA22" s="12" t="s">
        <v>8</v>
      </c>
      <c r="AB22" s="12" t="s">
        <v>8</v>
      </c>
      <c r="AC22" s="12" t="s">
        <v>8</v>
      </c>
      <c r="AD22" s="12" t="s">
        <v>8</v>
      </c>
      <c r="AE22" s="12" t="s">
        <v>8</v>
      </c>
      <c r="AF22" s="12" t="s">
        <v>8</v>
      </c>
      <c r="AG22" s="12" t="s">
        <v>8</v>
      </c>
      <c r="AH22" s="7"/>
      <c r="AI22" s="7"/>
    </row>
    <row r="23" spans="1:57" x14ac:dyDescent="0.3">
      <c r="A23" s="3" t="s">
        <v>9</v>
      </c>
      <c r="B23" s="8">
        <f>SUM(B18:B22)</f>
        <v>4065.2991822621379</v>
      </c>
      <c r="C23" s="8">
        <f t="shared" ref="C23:U23" si="9">SUM(C18:C22)</f>
        <v>4815.5894912063895</v>
      </c>
      <c r="D23" s="8">
        <f t="shared" si="9"/>
        <v>5186.9664469347181</v>
      </c>
      <c r="E23" s="8">
        <f t="shared" si="9"/>
        <v>4009.8685891557247</v>
      </c>
      <c r="F23" s="8">
        <f t="shared" si="9"/>
        <v>4434.1996174283413</v>
      </c>
      <c r="G23" s="8">
        <f t="shared" si="9"/>
        <v>4703.0863448917889</v>
      </c>
      <c r="H23" s="8">
        <f t="shared" si="9"/>
        <v>4890.1286889395969</v>
      </c>
      <c r="I23" s="8">
        <f t="shared" si="9"/>
        <v>5090.3046064934315</v>
      </c>
      <c r="J23" s="8">
        <f t="shared" si="9"/>
        <v>4962.5237762978923</v>
      </c>
      <c r="K23" s="8">
        <f t="shared" si="9"/>
        <v>5379.5401040387496</v>
      </c>
      <c r="L23" s="8">
        <f t="shared" si="9"/>
        <v>5960.644233064364</v>
      </c>
      <c r="M23" s="8">
        <f t="shared" si="9"/>
        <v>5512.8905211042547</v>
      </c>
      <c r="N23" s="5">
        <f t="shared" si="9"/>
        <v>6774.1994546988581</v>
      </c>
      <c r="O23" s="5">
        <f>SUM(O18:O22)</f>
        <v>5734.5784845815742</v>
      </c>
      <c r="P23" s="5">
        <f t="shared" si="9"/>
        <v>8916.1070164137873</v>
      </c>
      <c r="Q23" s="5">
        <f t="shared" si="9"/>
        <v>8097.2423209114013</v>
      </c>
      <c r="R23" s="5">
        <f t="shared" si="9"/>
        <v>9737.3388197440618</v>
      </c>
      <c r="S23" s="5">
        <v>10035</v>
      </c>
      <c r="T23" s="5">
        <v>10293</v>
      </c>
      <c r="U23" s="5">
        <f t="shared" si="9"/>
        <v>7033</v>
      </c>
      <c r="V23" s="5">
        <v>8598</v>
      </c>
      <c r="W23" s="5">
        <v>8132</v>
      </c>
      <c r="X23" s="5">
        <v>10170</v>
      </c>
      <c r="Y23" s="6">
        <v>13794.779245376587</v>
      </c>
      <c r="Z23" s="6">
        <v>13078.296981811523</v>
      </c>
      <c r="AA23" s="6">
        <v>12965.061994552612</v>
      </c>
      <c r="AB23" s="6">
        <v>11576.351802825928</v>
      </c>
      <c r="AC23" s="6">
        <v>13223.54448890686</v>
      </c>
      <c r="AD23" s="6">
        <v>15356.617734909058</v>
      </c>
      <c r="AE23" s="6">
        <v>14024.288240432739</v>
      </c>
      <c r="AF23" s="6">
        <v>11924.611713409424</v>
      </c>
      <c r="AG23" s="6">
        <v>13133.872891426086</v>
      </c>
      <c r="AH23" s="7"/>
      <c r="AI23" s="7"/>
    </row>
    <row r="24" spans="1:57" x14ac:dyDescent="0.3">
      <c r="A24" s="3" t="s">
        <v>17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Z24" s="6"/>
      <c r="AA24" s="6"/>
      <c r="AB24" s="6"/>
      <c r="AC24" s="6"/>
      <c r="AD24" s="6"/>
      <c r="AE24" s="6"/>
      <c r="AF24" s="4"/>
      <c r="AG24" s="4"/>
      <c r="AH24" s="7"/>
      <c r="AI24" s="7"/>
    </row>
    <row r="25" spans="1:57" x14ac:dyDescent="0.3">
      <c r="A25" s="3" t="s">
        <v>2</v>
      </c>
      <c r="B25" s="20">
        <v>-0.16276536201624339</v>
      </c>
      <c r="C25" s="20">
        <v>0.5388142995426568</v>
      </c>
      <c r="D25" s="20">
        <v>0.22566587372472782</v>
      </c>
      <c r="E25" s="20">
        <v>-0.27059861558394915</v>
      </c>
      <c r="F25" s="20">
        <v>9.2150147562690563E-2</v>
      </c>
      <c r="G25" s="20">
        <v>7.8196988016527053E-2</v>
      </c>
      <c r="H25" s="20">
        <v>2.6278440675054356E-2</v>
      </c>
      <c r="I25" s="20">
        <v>-7.8460512888781867E-4</v>
      </c>
      <c r="J25" s="20">
        <v>1.321212563538026E-2</v>
      </c>
      <c r="K25" s="20">
        <v>0.14480633472938961</v>
      </c>
      <c r="L25" s="20">
        <v>-6.7227293377885355E-2</v>
      </c>
      <c r="M25" s="20">
        <v>-0.12208842268605792</v>
      </c>
      <c r="N25" s="14">
        <v>0.53564132937036757</v>
      </c>
      <c r="O25" s="14">
        <v>-5.102184248844864E-2</v>
      </c>
      <c r="P25" s="14">
        <v>0.44900551110096187</v>
      </c>
      <c r="Q25" s="14">
        <v>-0.16612193649177981</v>
      </c>
      <c r="R25" s="14">
        <v>0.3797178514860764</v>
      </c>
      <c r="S25" s="14">
        <v>-3.0860746037783569E-2</v>
      </c>
      <c r="T25" s="14">
        <v>-1.5557994650877588E-2</v>
      </c>
      <c r="U25" s="14">
        <v>-0.52152442780980535</v>
      </c>
      <c r="V25" s="14">
        <v>0.44051421324434814</v>
      </c>
      <c r="W25" s="14">
        <v>-3.3957192883592169E-2</v>
      </c>
      <c r="X25" s="14">
        <v>0.13012272387964216</v>
      </c>
      <c r="Y25" s="15">
        <v>0.10029180353238004</v>
      </c>
      <c r="Z25" s="15">
        <v>6.7161894466460106E-2</v>
      </c>
      <c r="AA25" s="15">
        <v>-6.4995757262488504E-2</v>
      </c>
      <c r="AB25" s="15">
        <v>-0.10851103852437501</v>
      </c>
      <c r="AC25" s="15">
        <v>0.14513635278186901</v>
      </c>
      <c r="AD25" s="15">
        <v>0.15093641675880201</v>
      </c>
      <c r="AE25" s="15">
        <v>-0.16361995896767201</v>
      </c>
      <c r="AF25" s="21">
        <v>-0.14794834207777499</v>
      </c>
      <c r="AG25" s="4">
        <v>-1.9558747280683519E-3</v>
      </c>
      <c r="AH25" s="7"/>
      <c r="AI25" s="7"/>
    </row>
    <row r="26" spans="1:57" x14ac:dyDescent="0.3">
      <c r="A26" s="3" t="s">
        <v>14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>
        <v>-0.13888124971051583</v>
      </c>
      <c r="N26" s="14">
        <v>-0.14404781429380534</v>
      </c>
      <c r="O26" s="14">
        <v>-0.8303070208961284</v>
      </c>
      <c r="P26" s="14">
        <v>5.4708424545212768</v>
      </c>
      <c r="Q26" s="14">
        <v>3.8593228091572486E-2</v>
      </c>
      <c r="R26" s="14">
        <v>-0.12658746888777941</v>
      </c>
      <c r="S26" s="14">
        <v>5.6465032407240587E-2</v>
      </c>
      <c r="T26" s="14">
        <v>0.3011318157485533</v>
      </c>
      <c r="U26" s="14">
        <v>8.1726653096170027E-2</v>
      </c>
      <c r="V26" s="14">
        <v>5.1827810539432306E-2</v>
      </c>
      <c r="W26" s="14">
        <v>-0.24939388930214634</v>
      </c>
      <c r="X26" s="14">
        <v>0.27108204332944907</v>
      </c>
      <c r="Y26" s="15">
        <v>-6.918613570120101E-2</v>
      </c>
      <c r="Z26" s="15">
        <v>-9.8594269852135999E-2</v>
      </c>
      <c r="AA26" s="15">
        <v>-0.18053560032552901</v>
      </c>
      <c r="AB26" s="15">
        <v>0.13631293328198699</v>
      </c>
      <c r="AC26" s="15">
        <v>0.235411039733467</v>
      </c>
      <c r="AD26" s="15">
        <v>0.33364675432472901</v>
      </c>
      <c r="AE26" s="15">
        <v>-4.3832908746164898E-2</v>
      </c>
      <c r="AF26" s="21">
        <v>-8.7191259092265605E-2</v>
      </c>
      <c r="AG26" s="21">
        <v>0.15277632638105801</v>
      </c>
      <c r="AH26" s="7"/>
      <c r="AI26" s="7"/>
    </row>
    <row r="27" spans="1:57" x14ac:dyDescent="0.3">
      <c r="A27" s="3" t="s">
        <v>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>
        <v>0.15803212157634236</v>
      </c>
      <c r="N27" s="14">
        <v>-5.4256885422228576E-2</v>
      </c>
      <c r="O27" s="14">
        <v>0.10158423734301295</v>
      </c>
      <c r="P27" s="14">
        <v>7.5841167554554544E-3</v>
      </c>
      <c r="Q27" s="14">
        <v>0.10117356772090816</v>
      </c>
      <c r="R27" s="14">
        <v>-0.18101232863923031</v>
      </c>
      <c r="S27" s="14">
        <v>0.40268315244503866</v>
      </c>
      <c r="T27" s="14">
        <v>-7.710048002013252E-2</v>
      </c>
      <c r="U27" s="14">
        <v>1.0570379056723596E-2</v>
      </c>
      <c r="V27" s="14">
        <v>-1.7578234121109374E-2</v>
      </c>
      <c r="W27" s="14">
        <v>-0.10714627797839966</v>
      </c>
      <c r="X27" s="14">
        <v>0.32433955883119497</v>
      </c>
      <c r="Y27" s="15">
        <v>-0.25773993201266704</v>
      </c>
      <c r="Z27" s="15">
        <v>5.3724134152784604E-3</v>
      </c>
      <c r="AA27" s="15">
        <v>1.5706155036185001</v>
      </c>
      <c r="AB27" s="15">
        <v>-0.342797039660657</v>
      </c>
      <c r="AC27" s="15">
        <v>-0.26267683928899899</v>
      </c>
      <c r="AD27" s="15">
        <v>1.2999999999999999E-2</v>
      </c>
      <c r="AE27" s="15">
        <v>0.14000000000000001</v>
      </c>
      <c r="AF27" s="21">
        <v>-0.20743187100800001</v>
      </c>
      <c r="AG27" s="21">
        <v>-0.62478918986607823</v>
      </c>
      <c r="AH27" s="7"/>
      <c r="AI27" s="7"/>
    </row>
    <row r="28" spans="1:57" x14ac:dyDescent="0.3">
      <c r="A28" s="3" t="s">
        <v>16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0">
        <v>0.23541920242128977</v>
      </c>
      <c r="N28" s="14">
        <v>-0.31346431153751086</v>
      </c>
      <c r="O28" s="14">
        <v>0.27053445110249519</v>
      </c>
      <c r="P28" s="14">
        <v>0.72836095038610982</v>
      </c>
      <c r="Q28" s="14">
        <v>0.18051694549542074</v>
      </c>
      <c r="R28" s="14">
        <v>3.6039521120587281E-2</v>
      </c>
      <c r="S28" s="14">
        <v>0.19428019563949633</v>
      </c>
      <c r="T28" s="14">
        <v>0.16994556222463544</v>
      </c>
      <c r="U28" s="14">
        <v>0.26850052056975754</v>
      </c>
      <c r="V28" s="14">
        <v>5.3124766605297961E-2</v>
      </c>
      <c r="W28" s="14">
        <v>0.28026272919576456</v>
      </c>
      <c r="X28" s="14">
        <v>0.625981430718343</v>
      </c>
      <c r="Y28" s="15">
        <v>0.1101027812294231</v>
      </c>
      <c r="Z28" s="15">
        <v>-0.36278436668530101</v>
      </c>
      <c r="AA28" s="15">
        <v>-0.50723079952973804</v>
      </c>
      <c r="AB28" s="15">
        <v>0.249728937698145</v>
      </c>
      <c r="AC28" s="15">
        <v>0.63666594582573899</v>
      </c>
      <c r="AD28" s="15">
        <v>0.13586077713693301</v>
      </c>
      <c r="AE28" s="15">
        <v>5.0999999999999997E-2</v>
      </c>
      <c r="AF28" s="21">
        <v>-0.18386957208999</v>
      </c>
      <c r="AG28" s="21">
        <v>0.474399105755409</v>
      </c>
      <c r="AH28" s="7"/>
      <c r="AI28" s="7"/>
    </row>
    <row r="29" spans="1:57" x14ac:dyDescent="0.3">
      <c r="A29" s="3" t="s">
        <v>12</v>
      </c>
      <c r="B29" s="20">
        <v>0.10384144398729632</v>
      </c>
      <c r="C29" s="20">
        <v>-0.19146140885780341</v>
      </c>
      <c r="D29" s="20">
        <v>-0.22296474199315766</v>
      </c>
      <c r="E29" s="20">
        <v>-8.7795879148715977E-2</v>
      </c>
      <c r="F29" s="20">
        <v>0.14065583091702805</v>
      </c>
      <c r="G29" s="20">
        <v>1.7805818742990739E-2</v>
      </c>
      <c r="H29" s="20">
        <v>7.4637179004720625E-2</v>
      </c>
      <c r="I29" s="20">
        <v>0.14389961798105816</v>
      </c>
      <c r="J29" s="20">
        <v>-0.10770493588363124</v>
      </c>
      <c r="K29" s="20">
        <v>-6.4741095195144996E-2</v>
      </c>
      <c r="L29" s="20">
        <v>0.13308063414395918</v>
      </c>
      <c r="M29" s="13" t="s">
        <v>8</v>
      </c>
      <c r="N29" s="14" t="s">
        <v>8</v>
      </c>
      <c r="O29" s="14" t="s">
        <v>8</v>
      </c>
      <c r="P29" s="14" t="s">
        <v>8</v>
      </c>
      <c r="Q29" s="14" t="s">
        <v>8</v>
      </c>
      <c r="R29" s="14" t="s">
        <v>8</v>
      </c>
      <c r="S29" s="14" t="s">
        <v>8</v>
      </c>
      <c r="T29" s="14" t="s">
        <v>8</v>
      </c>
      <c r="U29" s="14" t="s">
        <v>8</v>
      </c>
      <c r="V29" s="14" t="s">
        <v>8</v>
      </c>
      <c r="W29" s="14" t="s">
        <v>8</v>
      </c>
      <c r="X29" s="14" t="s">
        <v>8</v>
      </c>
      <c r="Y29" s="17" t="s">
        <v>8</v>
      </c>
      <c r="Z29" s="17" t="s">
        <v>8</v>
      </c>
      <c r="AA29" s="17" t="s">
        <v>8</v>
      </c>
      <c r="AB29" s="17" t="s">
        <v>8</v>
      </c>
      <c r="AC29" s="17" t="s">
        <v>8</v>
      </c>
      <c r="AD29" s="17" t="s">
        <v>8</v>
      </c>
      <c r="AE29" s="17" t="s">
        <v>8</v>
      </c>
      <c r="AF29" s="17" t="s">
        <v>8</v>
      </c>
      <c r="AG29" s="17" t="s">
        <v>8</v>
      </c>
      <c r="AH29" s="7"/>
      <c r="AI29" s="7"/>
    </row>
    <row r="30" spans="1:57" ht="15" thickBot="1" x14ac:dyDescent="0.35">
      <c r="A30" s="3" t="s">
        <v>9</v>
      </c>
      <c r="B30" s="13">
        <v>-5.1653550383225735E-2</v>
      </c>
      <c r="C30" s="13">
        <v>0.18455967821948904</v>
      </c>
      <c r="D30" s="13">
        <v>7.7119728832054479E-2</v>
      </c>
      <c r="E30" s="13">
        <v>-0.22693377137124329</v>
      </c>
      <c r="F30" s="13">
        <v>0.10582167939871553</v>
      </c>
      <c r="G30" s="13">
        <v>6.0639292468161583E-2</v>
      </c>
      <c r="H30" s="13">
        <v>3.9770127599499008E-2</v>
      </c>
      <c r="I30" s="13">
        <v>4.0934693192550921E-2</v>
      </c>
      <c r="J30" s="13">
        <v>-2.5102786586196829E-2</v>
      </c>
      <c r="K30" s="13">
        <v>8.403311430619638E-2</v>
      </c>
      <c r="L30" s="13">
        <v>-1.7106567453215007E-2</v>
      </c>
      <c r="M30" s="13">
        <v>-8.3578840082393954E-2</v>
      </c>
      <c r="N30" s="14">
        <v>0.36014013729433686</v>
      </c>
      <c r="O30" s="14">
        <v>-8.1673461930629965E-2</v>
      </c>
      <c r="P30" s="14">
        <v>0.4499728420580959</v>
      </c>
      <c r="Q30" s="14">
        <v>-0.10852323854835433</v>
      </c>
      <c r="R30" s="14">
        <v>0.27600156530915315</v>
      </c>
      <c r="S30" s="14">
        <v>5.1966542112168671E-3</v>
      </c>
      <c r="T30" s="14">
        <v>2.575158098579422E-2</v>
      </c>
      <c r="U30" s="14">
        <v>-0.31667238686060645</v>
      </c>
      <c r="V30" s="14">
        <v>0.22237835607961856</v>
      </c>
      <c r="W30" s="14">
        <v>-5.4105262245412004E-2</v>
      </c>
      <c r="X30" s="14">
        <v>0.25059431214304412</v>
      </c>
      <c r="Y30" s="15">
        <v>2.6282486186904899E-2</v>
      </c>
      <c r="Z30" s="15">
        <v>-5.1938653806670898E-2</v>
      </c>
      <c r="AA30" s="15">
        <v>-8.65823642148442E-3</v>
      </c>
      <c r="AB30" s="15">
        <v>-0.107111727835175</v>
      </c>
      <c r="AC30" s="15">
        <v>0.14211222444451399</v>
      </c>
      <c r="AD30" s="15">
        <v>0.16073873377158701</v>
      </c>
      <c r="AE30" s="15">
        <v>-8.6759349379718007E-2</v>
      </c>
      <c r="AF30" s="21">
        <v>-0.149717154341554</v>
      </c>
      <c r="AG30" s="21">
        <v>0.101408851464474</v>
      </c>
      <c r="AH30" s="7"/>
      <c r="AI30" s="7"/>
      <c r="BE30" s="22"/>
    </row>
    <row r="31" spans="1:57" ht="15" thickTop="1" x14ac:dyDescent="0.3">
      <c r="A31" s="3" t="s">
        <v>18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  <c r="Z31" s="6"/>
      <c r="AA31" s="6"/>
      <c r="AB31" s="6"/>
      <c r="AC31" s="6"/>
      <c r="AE31" s="6"/>
      <c r="AF31" s="4"/>
      <c r="AG31" s="4"/>
      <c r="AH31" s="7"/>
      <c r="AI31" s="7"/>
    </row>
    <row r="32" spans="1:57" x14ac:dyDescent="0.3">
      <c r="A32" s="3" t="s">
        <v>9</v>
      </c>
      <c r="B32" s="8">
        <v>380</v>
      </c>
      <c r="C32" s="8">
        <v>142</v>
      </c>
      <c r="D32" s="8">
        <v>234</v>
      </c>
      <c r="E32" s="8">
        <v>258</v>
      </c>
      <c r="F32" s="8">
        <v>217</v>
      </c>
      <c r="G32" s="8">
        <v>302</v>
      </c>
      <c r="H32" s="8">
        <v>567</v>
      </c>
      <c r="I32" s="8">
        <v>437</v>
      </c>
      <c r="J32" s="8">
        <v>500</v>
      </c>
      <c r="K32" s="8">
        <v>662</v>
      </c>
      <c r="L32" s="8">
        <v>831</v>
      </c>
      <c r="M32" s="8">
        <v>923</v>
      </c>
      <c r="N32" s="5">
        <v>1760.1944189999999</v>
      </c>
      <c r="O32" s="5">
        <v>1765.40275273</v>
      </c>
      <c r="P32" s="5">
        <v>1738.3870059999999</v>
      </c>
      <c r="Q32" s="5">
        <v>1761.7541059299999</v>
      </c>
      <c r="R32" s="5">
        <v>3842.0189019999998</v>
      </c>
      <c r="S32" s="5">
        <v>2907.5802250850356</v>
      </c>
      <c r="T32" s="5">
        <v>4013.119781362042</v>
      </c>
      <c r="U32" s="5">
        <v>4731.4066552791364</v>
      </c>
      <c r="V32" s="5">
        <v>4753.6242243483248</v>
      </c>
      <c r="W32" s="5">
        <v>6498.5039837568584</v>
      </c>
      <c r="X32" s="5">
        <v>6489.9017993274138</v>
      </c>
      <c r="Y32" s="6">
        <v>16482.827121133494</v>
      </c>
      <c r="Z32" s="6">
        <v>21465.193126187303</v>
      </c>
      <c r="AA32" s="6">
        <v>17381.450267794578</v>
      </c>
      <c r="AB32" s="6">
        <v>9259.9164950555896</v>
      </c>
      <c r="AC32" s="6">
        <v>5822.3932037901895</v>
      </c>
      <c r="AD32" s="6">
        <v>5547.1460789674347</v>
      </c>
      <c r="AE32" s="6">
        <v>5460.4918827603033</v>
      </c>
      <c r="AF32" s="8">
        <v>5707.2034741770085</v>
      </c>
      <c r="AG32" s="4">
        <v>3484.9412233678868</v>
      </c>
      <c r="AH32" s="7"/>
      <c r="AI32" s="7"/>
    </row>
    <row r="33" spans="1:35" x14ac:dyDescent="0.3">
      <c r="A33" s="3" t="s">
        <v>20</v>
      </c>
      <c r="B33" s="13">
        <f>B$32/B8</f>
        <v>0.35494010636476153</v>
      </c>
      <c r="C33" s="13">
        <f>C$32/C8</f>
        <v>0.13095903263054975</v>
      </c>
      <c r="D33" s="13">
        <f t="shared" ref="D33:X33" si="10">D32/D8</f>
        <v>0.2167989282350771</v>
      </c>
      <c r="E33" s="13">
        <f t="shared" si="10"/>
        <v>0.31519924648482939</v>
      </c>
      <c r="F33" s="13">
        <f t="shared" si="10"/>
        <v>0.17359999899399872</v>
      </c>
      <c r="G33" s="13">
        <f t="shared" si="10"/>
        <v>0.28538384245040194</v>
      </c>
      <c r="H33" s="13">
        <f t="shared" si="10"/>
        <v>0.36829754126438413</v>
      </c>
      <c r="I33" s="13">
        <f t="shared" si="10"/>
        <v>0.25279298523874377</v>
      </c>
      <c r="J33" s="13">
        <f t="shared" si="10"/>
        <v>0.27243464812502671</v>
      </c>
      <c r="K33" s="13">
        <f t="shared" si="10"/>
        <v>0.33954964300562962</v>
      </c>
      <c r="L33" s="13">
        <f t="shared" si="10"/>
        <v>0.3089652821764961</v>
      </c>
      <c r="M33" s="13">
        <f t="shared" si="10"/>
        <v>0.25208151237489007</v>
      </c>
      <c r="N33" s="14">
        <f t="shared" si="10"/>
        <v>0.36728101228364335</v>
      </c>
      <c r="O33" s="14">
        <f t="shared" si="10"/>
        <v>0.59008776634974591</v>
      </c>
      <c r="P33" s="14">
        <f t="shared" si="10"/>
        <v>0.41913615895356282</v>
      </c>
      <c r="Q33" s="14">
        <f t="shared" si="10"/>
        <v>0.41382657592000943</v>
      </c>
      <c r="R33" s="14">
        <f t="shared" si="10"/>
        <v>0.5773924269585784</v>
      </c>
      <c r="S33" s="14">
        <f t="shared" si="10"/>
        <v>0.37119624985127481</v>
      </c>
      <c r="T33" s="14">
        <f t="shared" si="10"/>
        <v>0.33348178339388751</v>
      </c>
      <c r="U33" s="14">
        <f t="shared" si="10"/>
        <v>0.57862378076056453</v>
      </c>
      <c r="V33" s="14">
        <f t="shared" si="10"/>
        <v>0.55287557854714175</v>
      </c>
      <c r="W33" s="14">
        <f t="shared" si="10"/>
        <v>0.82963155671605493</v>
      </c>
      <c r="X33" s="14">
        <f t="shared" si="10"/>
        <v>0.47853574689038592</v>
      </c>
      <c r="Y33" s="15">
        <f>Y32/Y8</f>
        <v>1.3824157533566297</v>
      </c>
      <c r="Z33" s="15">
        <f>Z32/Z8</f>
        <v>1.6737427969072447</v>
      </c>
      <c r="AA33" s="15">
        <f>AA32/AA8</f>
        <v>1.3406376517981597</v>
      </c>
      <c r="AB33" s="15">
        <f t="shared" ref="AB33" si="11">AB32/AB8</f>
        <v>0.62400914362175375</v>
      </c>
      <c r="AC33" s="15">
        <f>AC32/AC8</f>
        <v>0.41566768546368804</v>
      </c>
      <c r="AD33" s="15">
        <f t="shared" ref="AD33:AG33" si="12">AD32/AD8</f>
        <v>0.34640742729228197</v>
      </c>
      <c r="AE33" s="15">
        <f t="shared" si="12"/>
        <v>0.33135723500188857</v>
      </c>
      <c r="AF33" s="15">
        <f t="shared" si="12"/>
        <v>0.35326930468333384</v>
      </c>
      <c r="AG33" s="15">
        <f t="shared" si="12"/>
        <v>0.20974165739537459</v>
      </c>
      <c r="AH33" s="7"/>
      <c r="AI33" s="7"/>
    </row>
    <row r="34" spans="1:35" x14ac:dyDescent="0.3">
      <c r="A34" s="23" t="s">
        <v>22</v>
      </c>
      <c r="B34" s="13">
        <f>B$32/B9</f>
        <v>5.3814493100998596E-2</v>
      </c>
      <c r="C34" s="13">
        <f t="shared" ref="C34:AB34" si="13">C$32/C9</f>
        <v>1.7391097505279701E-2</v>
      </c>
      <c r="D34" s="13">
        <f t="shared" si="13"/>
        <v>2.4450424448322881E-2</v>
      </c>
      <c r="E34" s="13">
        <f t="shared" si="13"/>
        <v>2.5299131079377844E-2</v>
      </c>
      <c r="F34" s="13">
        <f t="shared" si="13"/>
        <v>1.7331038928040575E-2</v>
      </c>
      <c r="G34" s="13">
        <f t="shared" si="13"/>
        <v>2.1710865677057361E-2</v>
      </c>
      <c r="H34" s="13">
        <f t="shared" si="13"/>
        <v>3.3730616021753188E-2</v>
      </c>
      <c r="I34" s="13">
        <f t="shared" si="13"/>
        <v>2.3463855566365124E-2</v>
      </c>
      <c r="J34" s="13">
        <f t="shared" si="13"/>
        <v>2.4258214049450395E-2</v>
      </c>
      <c r="K34" s="13">
        <f t="shared" si="13"/>
        <v>2.8931985990078315E-2</v>
      </c>
      <c r="L34" s="13">
        <f t="shared" si="13"/>
        <v>3.1232206937003921E-2</v>
      </c>
      <c r="M34" s="13">
        <f t="shared" si="13"/>
        <v>3.0839165049774783E-2</v>
      </c>
      <c r="N34" s="14">
        <f t="shared" si="13"/>
        <v>5.0978970126189987E-2</v>
      </c>
      <c r="O34" s="14">
        <f t="shared" si="13"/>
        <v>4.8498355254047575E-2</v>
      </c>
      <c r="P34" s="14">
        <f t="shared" si="13"/>
        <v>4.1526899461041572E-2</v>
      </c>
      <c r="Q34" s="14">
        <f t="shared" si="13"/>
        <v>3.8901924800635417E-2</v>
      </c>
      <c r="R34" s="14">
        <f t="shared" si="13"/>
        <v>7.241577709987855E-2</v>
      </c>
      <c r="S34" s="14">
        <f t="shared" si="13"/>
        <v>4.7214007519689453E-2</v>
      </c>
      <c r="T34" s="14">
        <f t="shared" si="13"/>
        <v>5.7239517070959506E-2</v>
      </c>
      <c r="U34" s="14">
        <f t="shared" si="13"/>
        <v>6.2905930482079625E-2</v>
      </c>
      <c r="V34" s="14">
        <f t="shared" si="13"/>
        <v>5.7550626815679663E-2</v>
      </c>
      <c r="W34" s="14">
        <f t="shared" si="13"/>
        <v>7.2119056951179233E-2</v>
      </c>
      <c r="X34" s="14">
        <f t="shared" si="13"/>
        <v>6.0730705020291383E-2</v>
      </c>
      <c r="Y34" s="15">
        <f t="shared" si="13"/>
        <v>0.14037118939163545</v>
      </c>
      <c r="Z34" s="15">
        <f t="shared" si="13"/>
        <v>0.15919485486651389</v>
      </c>
      <c r="AA34" s="15">
        <f t="shared" si="13"/>
        <v>0.11903582396491651</v>
      </c>
      <c r="AB34" s="15">
        <f t="shared" si="13"/>
        <v>5.8715699649986783E-2</v>
      </c>
      <c r="AC34" s="15">
        <f>AC$32/AC9</f>
        <v>3.3935960662228003E-2</v>
      </c>
      <c r="AD34" s="15">
        <f t="shared" ref="AD34:AG34" si="14">AD$32/AD9</f>
        <v>3.0635868173650042E-2</v>
      </c>
      <c r="AE34" s="15">
        <f t="shared" si="14"/>
        <v>3.0133369880555639E-2</v>
      </c>
      <c r="AF34" s="15">
        <f t="shared" si="14"/>
        <v>3.2760891655991928E-2</v>
      </c>
      <c r="AG34" s="15">
        <f t="shared" si="14"/>
        <v>1.9154911543806098E-2</v>
      </c>
      <c r="AH34" s="7"/>
      <c r="AI34" s="7"/>
    </row>
    <row r="35" spans="1:35" x14ac:dyDescent="0.3">
      <c r="A35" s="3" t="s">
        <v>23</v>
      </c>
      <c r="B35" s="8"/>
      <c r="C35" s="8"/>
      <c r="D35" s="8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6"/>
      <c r="Z35" s="6"/>
      <c r="AA35" s="6"/>
      <c r="AB35" s="6"/>
      <c r="AC35" s="6"/>
      <c r="AE35" s="6"/>
      <c r="AF35" s="4"/>
      <c r="AG35" s="7"/>
      <c r="AH35" s="7"/>
      <c r="AI35" s="7"/>
    </row>
    <row r="36" spans="1:35" x14ac:dyDescent="0.3">
      <c r="A36" s="3" t="s">
        <v>24</v>
      </c>
      <c r="B36" s="8"/>
      <c r="C36" s="8"/>
      <c r="D36" s="8"/>
      <c r="E36" s="8">
        <v>625</v>
      </c>
      <c r="F36" s="8">
        <v>601</v>
      </c>
      <c r="G36" s="8">
        <v>601</v>
      </c>
      <c r="H36" s="8">
        <v>838</v>
      </c>
      <c r="I36" s="8">
        <v>905</v>
      </c>
      <c r="J36" s="8">
        <v>945</v>
      </c>
      <c r="K36" s="8">
        <v>1104</v>
      </c>
      <c r="L36" s="8">
        <v>1190</v>
      </c>
      <c r="M36" s="8">
        <v>1342</v>
      </c>
      <c r="N36" s="5">
        <v>1709</v>
      </c>
      <c r="O36" s="5">
        <v>1098</v>
      </c>
      <c r="P36" s="5">
        <v>1261</v>
      </c>
      <c r="Q36" s="5">
        <v>1532</v>
      </c>
      <c r="R36" s="5">
        <v>2638</v>
      </c>
      <c r="S36" s="5">
        <v>1309.5487060546875</v>
      </c>
      <c r="T36" s="5">
        <v>1337.3955078125</v>
      </c>
      <c r="U36" s="5">
        <v>1629.1118774414063</v>
      </c>
      <c r="V36" s="5">
        <v>1685.3483276367188</v>
      </c>
      <c r="W36" s="5">
        <v>1432.2852172851563</v>
      </c>
      <c r="X36" s="5">
        <v>1530.8936767578125</v>
      </c>
      <c r="Y36" s="6">
        <v>1638.7691040039063</v>
      </c>
      <c r="Z36" s="6">
        <v>2339.1923828125</v>
      </c>
      <c r="AA36" s="6">
        <v>4009.605712890625</v>
      </c>
      <c r="AB36" s="6">
        <v>6092.0964965820313</v>
      </c>
      <c r="AC36" s="6">
        <v>5561.063232421875</v>
      </c>
      <c r="AD36" s="6">
        <v>5402.4560546875</v>
      </c>
      <c r="AE36" s="6">
        <v>6404.228759765625</v>
      </c>
      <c r="AF36" s="8">
        <v>7568.255615234375</v>
      </c>
      <c r="AG36" s="7">
        <v>7799.7198486328125</v>
      </c>
      <c r="AH36" s="7"/>
      <c r="AI36" s="7"/>
    </row>
    <row r="37" spans="1:35" x14ac:dyDescent="0.3">
      <c r="A37" s="3" t="s">
        <v>25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5"/>
      <c r="O37" s="5"/>
      <c r="P37" s="5"/>
      <c r="Q37" s="5"/>
      <c r="R37" s="5"/>
      <c r="S37" s="5">
        <v>2638.754150390625</v>
      </c>
      <c r="T37" s="5">
        <v>7195.10498046875</v>
      </c>
      <c r="U37" s="5">
        <v>5103.416015625</v>
      </c>
      <c r="V37" s="5">
        <v>5348.31884765625</v>
      </c>
      <c r="W37" s="5">
        <v>4460.642578125</v>
      </c>
      <c r="X37" s="5">
        <v>5609.90625</v>
      </c>
      <c r="Y37" s="6">
        <v>5348.31396484375</v>
      </c>
      <c r="Z37" s="6">
        <v>4588.16064453125</v>
      </c>
      <c r="AA37" s="6">
        <v>3728.23828125</v>
      </c>
      <c r="AB37" s="6">
        <v>3652.87353515625</v>
      </c>
      <c r="AC37" s="6">
        <v>4666.7548828125</v>
      </c>
      <c r="AD37" s="6">
        <v>8579.15625</v>
      </c>
      <c r="AE37" s="6">
        <v>9168.298828125</v>
      </c>
      <c r="AF37" s="8">
        <v>11444.9755859375</v>
      </c>
      <c r="AG37" s="7">
        <v>10413.5791015625</v>
      </c>
      <c r="AH37" s="7"/>
      <c r="AI37" s="7"/>
    </row>
    <row r="38" spans="1:35" x14ac:dyDescent="0.3">
      <c r="A38" s="3" t="s">
        <v>26</v>
      </c>
      <c r="B38" s="8"/>
      <c r="C38" s="8"/>
      <c r="D38" s="8"/>
      <c r="E38" s="8">
        <v>24</v>
      </c>
      <c r="F38" s="8">
        <v>51</v>
      </c>
      <c r="G38" s="8">
        <v>40</v>
      </c>
      <c r="H38" s="8">
        <v>28</v>
      </c>
      <c r="I38" s="8">
        <v>22</v>
      </c>
      <c r="J38" s="8">
        <v>39</v>
      </c>
      <c r="K38" s="8">
        <v>53</v>
      </c>
      <c r="L38" s="8">
        <v>59</v>
      </c>
      <c r="M38" s="8">
        <v>64</v>
      </c>
      <c r="N38" s="5">
        <v>112</v>
      </c>
      <c r="O38" s="5">
        <v>95</v>
      </c>
      <c r="P38" s="5">
        <v>117</v>
      </c>
      <c r="Q38" s="5">
        <v>132</v>
      </c>
      <c r="R38" s="5">
        <v>236</v>
      </c>
      <c r="S38" s="5">
        <v>394.282398</v>
      </c>
      <c r="T38" s="5">
        <v>528.25965499999995</v>
      </c>
      <c r="U38" s="5">
        <v>539.31902100000002</v>
      </c>
      <c r="V38" s="5">
        <v>592.45182399999999</v>
      </c>
      <c r="W38" s="5">
        <v>699.80595100000005</v>
      </c>
      <c r="X38" s="5">
        <v>767.69082700000001</v>
      </c>
      <c r="Y38" s="6">
        <v>822.51593017578125</v>
      </c>
      <c r="Z38" s="6">
        <v>889.14154052734375</v>
      </c>
      <c r="AA38" s="6">
        <v>620.9564208984375</v>
      </c>
      <c r="AB38" s="6">
        <v>779.46148681640625</v>
      </c>
      <c r="AC38" s="6">
        <v>760.537353515625</v>
      </c>
      <c r="AD38" s="6">
        <v>812.14984130859375</v>
      </c>
      <c r="AE38" s="6">
        <v>842.9429931640625</v>
      </c>
      <c r="AF38" s="8">
        <v>788.19244384765625</v>
      </c>
      <c r="AG38" s="7">
        <v>874.76885986328125</v>
      </c>
      <c r="AH38" s="7"/>
      <c r="AI38" s="7"/>
    </row>
    <row r="39" spans="1:35" x14ac:dyDescent="0.3">
      <c r="A39" s="3" t="s">
        <v>2</v>
      </c>
      <c r="B39" s="8"/>
      <c r="C39" s="8"/>
      <c r="D39" s="8"/>
      <c r="E39" s="8">
        <v>1515</v>
      </c>
      <c r="F39" s="8">
        <v>1486</v>
      </c>
      <c r="G39" s="8">
        <v>1763</v>
      </c>
      <c r="H39" s="8">
        <v>2328</v>
      </c>
      <c r="I39" s="8">
        <v>2495</v>
      </c>
      <c r="J39" s="8">
        <v>2150</v>
      </c>
      <c r="K39" s="8">
        <v>2860</v>
      </c>
      <c r="L39" s="8">
        <v>3936</v>
      </c>
      <c r="M39" s="8">
        <v>4161</v>
      </c>
      <c r="N39" s="5">
        <v>5192</v>
      </c>
      <c r="O39" s="5">
        <v>3546</v>
      </c>
      <c r="P39" s="5">
        <v>4911</v>
      </c>
      <c r="Q39" s="5">
        <v>5002</v>
      </c>
      <c r="R39" s="5">
        <v>6787</v>
      </c>
      <c r="S39" s="5">
        <v>5546.2321985557346</v>
      </c>
      <c r="T39" s="5">
        <v>6240.7221082966353</v>
      </c>
      <c r="U39" s="5">
        <v>5641.5569245275001</v>
      </c>
      <c r="V39" s="5">
        <v>6971.4979068359116</v>
      </c>
      <c r="W39" s="5">
        <v>7073.3592611487193</v>
      </c>
      <c r="X39" s="5">
        <v>8708.0636409271792</v>
      </c>
      <c r="Y39" s="6">
        <v>8797.8955078125</v>
      </c>
      <c r="Z39" s="6">
        <v>10324.6328125</v>
      </c>
      <c r="AA39" s="6">
        <v>11194.9140625</v>
      </c>
      <c r="AB39" s="6">
        <v>10356.9541015625</v>
      </c>
      <c r="AC39" s="6">
        <v>9743.8232421875</v>
      </c>
      <c r="AD39" s="6">
        <v>11013.9970703125</v>
      </c>
      <c r="AE39" s="6">
        <v>9364.46875</v>
      </c>
      <c r="AF39" s="8">
        <v>7067.73486328125</v>
      </c>
      <c r="AG39" s="7">
        <v>8183.7236328125</v>
      </c>
      <c r="AH39" s="7"/>
      <c r="AI39" s="7"/>
    </row>
    <row r="40" spans="1:35" x14ac:dyDescent="0.3">
      <c r="A40" s="3" t="s">
        <v>27</v>
      </c>
      <c r="B40" s="8"/>
      <c r="C40" s="8"/>
      <c r="D40" s="8"/>
      <c r="E40" s="8">
        <v>188</v>
      </c>
      <c r="F40" s="8">
        <v>244</v>
      </c>
      <c r="G40" s="8">
        <v>250</v>
      </c>
      <c r="H40" s="8">
        <v>154</v>
      </c>
      <c r="I40" s="8">
        <v>194</v>
      </c>
      <c r="J40" s="8">
        <v>52</v>
      </c>
      <c r="K40" s="8">
        <v>0</v>
      </c>
      <c r="L40" s="8">
        <v>58</v>
      </c>
      <c r="M40" s="8">
        <v>201</v>
      </c>
      <c r="N40" s="5">
        <v>262</v>
      </c>
      <c r="O40" s="5">
        <v>186</v>
      </c>
      <c r="P40" s="5">
        <v>212</v>
      </c>
      <c r="Q40" s="5">
        <v>214</v>
      </c>
      <c r="R40" s="5">
        <v>314</v>
      </c>
      <c r="S40" s="5">
        <v>1156.6868239999999</v>
      </c>
      <c r="T40" s="5">
        <v>1482.5602570000001</v>
      </c>
      <c r="U40" s="5">
        <v>2195.7895629999998</v>
      </c>
      <c r="V40" s="5">
        <v>1860.057125</v>
      </c>
      <c r="W40" s="5">
        <v>3207.6534920000004</v>
      </c>
      <c r="X40" s="5">
        <v>3192.2762760000005</v>
      </c>
      <c r="Y40" s="6">
        <v>1720.97</v>
      </c>
      <c r="Z40" s="6">
        <v>1063.902</v>
      </c>
      <c r="AA40" s="6">
        <v>1507.3529999999998</v>
      </c>
      <c r="AB40" s="24">
        <v>2999.9849999999997</v>
      </c>
      <c r="AC40" s="24">
        <v>3000.8240033100001</v>
      </c>
      <c r="AD40" s="6">
        <v>3130.7356150000001</v>
      </c>
      <c r="AE40" s="6">
        <v>3318.335205078125</v>
      </c>
      <c r="AF40" s="8">
        <v>3433.0556640625</v>
      </c>
      <c r="AG40" s="7">
        <v>1761.1346435546875</v>
      </c>
      <c r="AH40" s="7"/>
      <c r="AI40" s="7"/>
    </row>
    <row r="41" spans="1:35" x14ac:dyDescent="0.3">
      <c r="A41" s="3" t="s">
        <v>28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">
        <v>0</v>
      </c>
      <c r="O41" s="5">
        <v>242</v>
      </c>
      <c r="P41" s="5">
        <v>694</v>
      </c>
      <c r="Q41" s="5">
        <v>1318</v>
      </c>
      <c r="R41" s="5">
        <v>2518</v>
      </c>
      <c r="S41" s="5">
        <v>3881.243113</v>
      </c>
      <c r="T41" s="5">
        <v>2521.0043089999999</v>
      </c>
      <c r="U41" s="5">
        <v>2427.068569</v>
      </c>
      <c r="V41" s="5">
        <v>2603.6015790000001</v>
      </c>
      <c r="W41" s="5">
        <v>2390.6970580000002</v>
      </c>
      <c r="X41" s="5">
        <v>2265.4386840000002</v>
      </c>
      <c r="Y41" s="6">
        <v>2584.9235546875002</v>
      </c>
      <c r="Z41" s="6">
        <v>2979.32993359375</v>
      </c>
      <c r="AA41" s="6">
        <v>1951.7107207031252</v>
      </c>
      <c r="AB41" s="24">
        <v>2890.5150000000003</v>
      </c>
      <c r="AC41" s="24">
        <v>3429.3771685649999</v>
      </c>
      <c r="AD41" s="6">
        <v>2543.0519826562499</v>
      </c>
      <c r="AE41" s="6">
        <v>2705.87939453125</v>
      </c>
      <c r="AF41" s="8">
        <v>695.45220947265625</v>
      </c>
      <c r="AG41" s="7">
        <v>0.10000000149011612</v>
      </c>
      <c r="AH41" s="7"/>
      <c r="AI41" s="7"/>
    </row>
    <row r="42" spans="1:35" x14ac:dyDescent="0.3">
      <c r="A42" s="3" t="s">
        <v>29</v>
      </c>
      <c r="B42" s="8"/>
      <c r="C42" s="8"/>
      <c r="D42" s="8"/>
      <c r="E42" s="8">
        <f>SUM(E36:E41)</f>
        <v>2352</v>
      </c>
      <c r="F42" s="8">
        <f t="shared" ref="F42:X42" si="15">SUM(F36:F41)</f>
        <v>2382</v>
      </c>
      <c r="G42" s="8">
        <f t="shared" si="15"/>
        <v>2654</v>
      </c>
      <c r="H42" s="8">
        <f t="shared" si="15"/>
        <v>3348</v>
      </c>
      <c r="I42" s="8">
        <f t="shared" si="15"/>
        <v>3616</v>
      </c>
      <c r="J42" s="8">
        <f t="shared" si="15"/>
        <v>3186</v>
      </c>
      <c r="K42" s="8">
        <f t="shared" si="15"/>
        <v>4017</v>
      </c>
      <c r="L42" s="8">
        <f t="shared" si="15"/>
        <v>5243</v>
      </c>
      <c r="M42" s="8">
        <f t="shared" si="15"/>
        <v>5768</v>
      </c>
      <c r="N42" s="8">
        <f t="shared" si="15"/>
        <v>7275</v>
      </c>
      <c r="O42" s="8">
        <f t="shared" si="15"/>
        <v>5167</v>
      </c>
      <c r="P42" s="8">
        <f t="shared" si="15"/>
        <v>7195</v>
      </c>
      <c r="Q42" s="8">
        <f t="shared" si="15"/>
        <v>8198</v>
      </c>
      <c r="R42" s="8">
        <f t="shared" si="15"/>
        <v>12493</v>
      </c>
      <c r="S42" s="8">
        <f t="shared" si="15"/>
        <v>14926.747390001048</v>
      </c>
      <c r="T42" s="8">
        <f t="shared" si="15"/>
        <v>19305.046817577884</v>
      </c>
      <c r="U42" s="8">
        <f t="shared" si="15"/>
        <v>17536.261970593907</v>
      </c>
      <c r="V42" s="8">
        <f t="shared" si="15"/>
        <v>19061.275610128883</v>
      </c>
      <c r="W42" s="8">
        <f t="shared" si="15"/>
        <v>19264.44355755888</v>
      </c>
      <c r="X42" s="8">
        <f t="shared" si="15"/>
        <v>22074.269354684995</v>
      </c>
      <c r="Y42" s="8">
        <v>20913.388061523401</v>
      </c>
      <c r="Z42" s="8">
        <v>22184.359313964844</v>
      </c>
      <c r="AA42" s="8">
        <v>23012.778198242188</v>
      </c>
      <c r="AB42" s="8">
        <v>26771.885620117188</v>
      </c>
      <c r="AC42" s="8">
        <v>27162.3798828125</v>
      </c>
      <c r="AD42" s="6">
        <v>31481.546813964844</v>
      </c>
      <c r="AE42" s="6">
        <v>31804.153930664063</v>
      </c>
      <c r="AF42" s="8">
        <v>30997.666381835938</v>
      </c>
      <c r="AG42" s="7">
        <v>29033.026086427271</v>
      </c>
      <c r="AH42" s="7"/>
      <c r="AI42" s="7"/>
    </row>
    <row r="43" spans="1:35" x14ac:dyDescent="0.3">
      <c r="A43" s="3" t="s">
        <v>30</v>
      </c>
      <c r="B43" s="8"/>
      <c r="C43" s="8"/>
      <c r="D43" s="8"/>
      <c r="E43" s="8">
        <v>4052</v>
      </c>
      <c r="F43" s="8">
        <v>4659</v>
      </c>
      <c r="G43" s="8">
        <v>5112</v>
      </c>
      <c r="H43" s="8">
        <v>6095</v>
      </c>
      <c r="I43" s="8">
        <v>6167</v>
      </c>
      <c r="J43" s="8">
        <v>6812</v>
      </c>
      <c r="K43" s="8">
        <v>7539</v>
      </c>
      <c r="L43" s="8">
        <v>9217</v>
      </c>
      <c r="M43" s="8">
        <v>10414</v>
      </c>
      <c r="N43" s="5">
        <v>13453</v>
      </c>
      <c r="O43" s="5">
        <v>13054</v>
      </c>
      <c r="P43" s="5">
        <v>13917</v>
      </c>
      <c r="Q43" s="5">
        <v>16048</v>
      </c>
      <c r="R43" s="5">
        <v>20968</v>
      </c>
      <c r="S43" s="5">
        <v>26871.65912387706</v>
      </c>
      <c r="T43" s="5">
        <v>33674.063234007328</v>
      </c>
      <c r="U43" s="5">
        <v>33926.274622032732</v>
      </c>
      <c r="V43" s="5">
        <v>34465.319451204865</v>
      </c>
      <c r="W43" s="5">
        <v>35647.767800621587</v>
      </c>
      <c r="X43" s="5">
        <v>40832.849760454461</v>
      </c>
      <c r="Y43" s="6">
        <v>37801.202081441879</v>
      </c>
      <c r="Z43" s="6">
        <v>39080.548109436138</v>
      </c>
      <c r="AA43" s="6">
        <v>42924.842861359124</v>
      </c>
      <c r="AB43" s="6">
        <v>41621.221272291637</v>
      </c>
      <c r="AC43" s="6">
        <v>48023.875651667491</v>
      </c>
      <c r="AD43" s="6">
        <v>49761.774469425363</v>
      </c>
      <c r="AE43" s="6">
        <v>56610.733535504085</v>
      </c>
      <c r="AF43" s="8">
        <v>57541.788828446224</v>
      </c>
      <c r="AG43" s="7">
        <v>53650.912016707654</v>
      </c>
      <c r="AH43" s="7">
        <v>53137.502037210965</v>
      </c>
      <c r="AI43" s="7"/>
    </row>
    <row r="44" spans="1:35" x14ac:dyDescent="0.3">
      <c r="A44" s="3" t="s">
        <v>31</v>
      </c>
      <c r="B44" s="8"/>
      <c r="C44" s="8"/>
      <c r="D44" s="8"/>
      <c r="E44" s="8">
        <f t="shared" ref="E44:AE44" si="16">(E39/E43)</f>
        <v>0.3738894373149062</v>
      </c>
      <c r="F44" s="8">
        <f t="shared" si="16"/>
        <v>0.31895256492809615</v>
      </c>
      <c r="G44" s="8">
        <f t="shared" si="16"/>
        <v>0.34487480438184664</v>
      </c>
      <c r="H44" s="8">
        <f t="shared" si="16"/>
        <v>0.38195242001640689</v>
      </c>
      <c r="I44" s="8">
        <f t="shared" si="16"/>
        <v>0.40457272579860548</v>
      </c>
      <c r="J44" s="8">
        <f t="shared" si="16"/>
        <v>0.31561949500880798</v>
      </c>
      <c r="K44" s="8">
        <f t="shared" si="16"/>
        <v>0.37936065791218992</v>
      </c>
      <c r="L44" s="8">
        <f t="shared" si="16"/>
        <v>0.42703699685363999</v>
      </c>
      <c r="M44" s="8">
        <f t="shared" si="16"/>
        <v>0.3995582869214519</v>
      </c>
      <c r="N44" s="5">
        <f t="shared" si="16"/>
        <v>0.38593622240392478</v>
      </c>
      <c r="O44" s="5">
        <f t="shared" si="16"/>
        <v>0.27164087635973649</v>
      </c>
      <c r="P44" s="5">
        <f t="shared" si="16"/>
        <v>0.35287777538262555</v>
      </c>
      <c r="Q44" s="5">
        <f t="shared" si="16"/>
        <v>0.31168993020937186</v>
      </c>
      <c r="R44" s="14">
        <f t="shared" si="16"/>
        <v>0.32368370850820299</v>
      </c>
      <c r="S44" s="14">
        <f t="shared" si="16"/>
        <v>0.20639708821058908</v>
      </c>
      <c r="T44" s="14">
        <f t="shared" si="16"/>
        <v>0.18532726701047916</v>
      </c>
      <c r="U44" s="14">
        <f t="shared" si="16"/>
        <v>0.16628872422272103</v>
      </c>
      <c r="V44" s="14">
        <f t="shared" si="16"/>
        <v>0.20227573740339136</v>
      </c>
      <c r="W44" s="14">
        <f t="shared" si="16"/>
        <v>0.19842362362519039</v>
      </c>
      <c r="X44" s="14">
        <f t="shared" si="16"/>
        <v>0.21326122697810598</v>
      </c>
      <c r="Y44" s="15">
        <f t="shared" si="16"/>
        <v>0.23274115698378117</v>
      </c>
      <c r="Z44" s="15">
        <f t="shared" si="16"/>
        <v>0.26418853654734387</v>
      </c>
      <c r="AA44" s="15">
        <f t="shared" si="16"/>
        <v>0.26080268013229335</v>
      </c>
      <c r="AB44" s="15">
        <f t="shared" si="16"/>
        <v>0.24883830375389301</v>
      </c>
      <c r="AC44" s="15">
        <f t="shared" si="16"/>
        <v>0.20289539546667498</v>
      </c>
      <c r="AD44" s="15">
        <f t="shared" si="16"/>
        <v>0.22133449194179605</v>
      </c>
      <c r="AE44" s="15">
        <f t="shared" si="16"/>
        <v>0.16541860818897469</v>
      </c>
      <c r="AF44" s="8" t="s">
        <v>21</v>
      </c>
      <c r="AG44" s="7"/>
      <c r="AH44" s="7"/>
      <c r="AI44" s="7"/>
    </row>
    <row r="45" spans="1:35" x14ac:dyDescent="0.3">
      <c r="A45" s="3" t="s">
        <v>32</v>
      </c>
      <c r="B45" s="8"/>
      <c r="C45" s="8"/>
      <c r="D45" s="8"/>
      <c r="E45" s="8">
        <f>E42/E43</f>
        <v>0.58045409674234949</v>
      </c>
      <c r="F45" s="8">
        <f t="shared" ref="F45:X45" si="17">F42/F43</f>
        <v>0.51126851255634254</v>
      </c>
      <c r="G45" s="8">
        <f t="shared" si="17"/>
        <v>0.51917057902973396</v>
      </c>
      <c r="H45" s="8">
        <f t="shared" si="17"/>
        <v>0.54930270713699758</v>
      </c>
      <c r="I45" s="8">
        <f t="shared" si="17"/>
        <v>0.58634668396302903</v>
      </c>
      <c r="J45" s="8">
        <f t="shared" si="17"/>
        <v>0.46770405167351731</v>
      </c>
      <c r="K45" s="8">
        <f t="shared" si="17"/>
        <v>0.53282928770393956</v>
      </c>
      <c r="L45" s="8">
        <f t="shared" si="17"/>
        <v>0.56884018661169578</v>
      </c>
      <c r="M45" s="8">
        <f t="shared" si="17"/>
        <v>0.55386979066641062</v>
      </c>
      <c r="N45" s="5">
        <f t="shared" si="17"/>
        <v>0.54077157511335761</v>
      </c>
      <c r="O45" s="5">
        <f t="shared" si="17"/>
        <v>0.39581737398498545</v>
      </c>
      <c r="P45" s="5">
        <f t="shared" si="17"/>
        <v>0.51699360494359414</v>
      </c>
      <c r="Q45" s="5">
        <f t="shared" si="17"/>
        <v>0.51084247258225324</v>
      </c>
      <c r="R45" s="14">
        <f t="shared" si="17"/>
        <v>0.59581266692102253</v>
      </c>
      <c r="S45" s="14">
        <f t="shared" si="17"/>
        <v>0.55548290938008171</v>
      </c>
      <c r="T45" s="14">
        <f t="shared" si="17"/>
        <v>0.57329128009956876</v>
      </c>
      <c r="U45" s="14">
        <f t="shared" si="17"/>
        <v>0.51689323882337901</v>
      </c>
      <c r="V45" s="14">
        <f t="shared" si="17"/>
        <v>0.55305669332661667</v>
      </c>
      <c r="W45" s="14">
        <f t="shared" si="17"/>
        <v>0.54041093583489308</v>
      </c>
      <c r="X45" s="14">
        <f t="shared" si="17"/>
        <v>0.54060075366239424</v>
      </c>
      <c r="Y45" s="15">
        <f>Y42/Y43</f>
        <v>0.5532466405821157</v>
      </c>
      <c r="Z45" s="15">
        <f t="shared" ref="Z45:AE45" si="18">Z42/Z43</f>
        <v>0.56765732281549941</v>
      </c>
      <c r="AA45" s="15">
        <f t="shared" si="18"/>
        <v>0.53611793693852405</v>
      </c>
      <c r="AB45" s="15">
        <f t="shared" si="18"/>
        <v>0.64322681559418704</v>
      </c>
      <c r="AC45" s="15">
        <f t="shared" si="18"/>
        <v>0.56560157867786254</v>
      </c>
      <c r="AD45" s="15">
        <f t="shared" si="18"/>
        <v>0.63264518095727762</v>
      </c>
      <c r="AE45" s="15">
        <f t="shared" si="18"/>
        <v>0.5618043071411134</v>
      </c>
      <c r="AF45" s="8" t="s">
        <v>19</v>
      </c>
      <c r="AG45" s="7"/>
      <c r="AH45" s="7"/>
      <c r="AI45" s="7"/>
    </row>
    <row r="46" spans="1:35" x14ac:dyDescent="0.3">
      <c r="A46" s="25" t="s">
        <v>33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  <c r="Z46" s="6"/>
      <c r="AA46" s="6"/>
      <c r="AB46" s="6"/>
      <c r="AC46" s="6"/>
      <c r="AD46" s="6"/>
      <c r="AE46" s="6"/>
      <c r="AF46" s="8"/>
      <c r="AG46" s="7"/>
      <c r="AH46" s="7"/>
      <c r="AI46" s="7"/>
    </row>
    <row r="47" spans="1:35" x14ac:dyDescent="0.3">
      <c r="A47" s="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"/>
      <c r="Z47" s="6"/>
      <c r="AA47" s="6"/>
      <c r="AB47" s="6"/>
      <c r="AC47" s="6"/>
      <c r="AD47" s="6"/>
      <c r="AE47" s="6"/>
      <c r="AF47" s="8"/>
      <c r="AG47" s="7"/>
      <c r="AH47" s="7"/>
      <c r="AI47" s="7"/>
    </row>
    <row r="48" spans="1:35" x14ac:dyDescent="0.3">
      <c r="A48" s="25"/>
      <c r="AD48" s="5"/>
      <c r="AE48" s="5"/>
      <c r="AF48" s="7"/>
      <c r="AG48" s="7"/>
      <c r="AH48" s="7"/>
      <c r="AI48" s="7"/>
    </row>
    <row r="49" spans="1:35" x14ac:dyDescent="0.3">
      <c r="A49" s="7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7"/>
      <c r="AG49" s="7"/>
      <c r="AH49" s="7"/>
      <c r="AI49" s="7"/>
    </row>
    <row r="50" spans="1:35" x14ac:dyDescent="0.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6"/>
      <c r="M50" s="26"/>
      <c r="N50" s="29" t="s">
        <v>34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5"/>
      <c r="AD50" s="5"/>
      <c r="AE50" s="5"/>
      <c r="AF50" s="7"/>
      <c r="AG50" s="7"/>
      <c r="AH50" s="7"/>
      <c r="AI50" s="7"/>
    </row>
    <row r="51" spans="1:35" x14ac:dyDescent="0.3">
      <c r="A51" s="7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5" t="s">
        <v>35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7"/>
      <c r="AG51" s="7"/>
      <c r="AH51" s="7"/>
      <c r="AI51" s="7"/>
    </row>
    <row r="52" spans="1:35" x14ac:dyDescent="0.3">
      <c r="A52" s="7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7"/>
      <c r="AG52" s="7"/>
      <c r="AH52" s="7"/>
      <c r="AI52" s="7"/>
    </row>
    <row r="53" spans="1:35" x14ac:dyDescent="0.3">
      <c r="A53" s="7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7"/>
      <c r="AG53" s="7"/>
      <c r="AH53" s="7"/>
      <c r="AI53" s="7"/>
    </row>
    <row r="54" spans="1:35" x14ac:dyDescent="0.3">
      <c r="A54" s="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7"/>
      <c r="AG54" s="7"/>
      <c r="AH54" s="7"/>
      <c r="AI54" s="7"/>
    </row>
    <row r="55" spans="1:35" x14ac:dyDescent="0.3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1:35" x14ac:dyDescent="0.3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35" x14ac:dyDescent="0.3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35" x14ac:dyDescent="0.3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35" x14ac:dyDescent="0.3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35" x14ac:dyDescent="0.3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1:35" x14ac:dyDescent="0.3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35" x14ac:dyDescent="0.3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35" x14ac:dyDescent="0.3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35" x14ac:dyDescent="0.3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 x14ac:dyDescent="0.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 x14ac:dyDescent="0.3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 x14ac:dyDescent="0.3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</sheetData>
  <mergeCells count="2">
    <mergeCell ref="A50:K50"/>
    <mergeCell ref="N50:AB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Mining and the Economy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Lauren</cp:lastModifiedBy>
  <dcterms:created xsi:type="dcterms:W3CDTF">2021-07-20T15:18:18Z</dcterms:created>
  <dcterms:modified xsi:type="dcterms:W3CDTF">2022-10-05T10:21:29Z</dcterms:modified>
</cp:coreProperties>
</file>