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n Davidson\Documents\Chamber of Mines\Website\New Website\7) Information portal\Stats\"/>
    </mc:Choice>
  </mc:AlternateContent>
  <xr:revisionPtr revIDLastSave="0" documentId="8_{8BE4CC7F-DE09-4CD1-9FD9-F638A2B20C6D}" xr6:coauthVersionLast="47" xr6:coauthVersionMax="47" xr10:uidLastSave="{00000000-0000-0000-0000-000000000000}"/>
  <bookViews>
    <workbookView xWindow="12" yWindow="738" windowWidth="23028" windowHeight="12222" xr2:uid="{9F219F3E-C3D8-4D3F-B621-9785EBC430B6}"/>
  </bookViews>
  <sheets>
    <sheet name="Mining and the Economy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6" i="1" l="1"/>
  <c r="AH46" i="1"/>
  <c r="AG46" i="1"/>
  <c r="AF46" i="1"/>
  <c r="AE46" i="1"/>
  <c r="AD46" i="1"/>
  <c r="AC46" i="1"/>
  <c r="AB46" i="1"/>
  <c r="AA46" i="1"/>
  <c r="Z46" i="1"/>
  <c r="Y46" i="1"/>
  <c r="U46" i="1"/>
  <c r="T46" i="1"/>
  <c r="S46" i="1"/>
  <c r="M46" i="1"/>
  <c r="L46" i="1"/>
  <c r="K46" i="1"/>
  <c r="E46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X43" i="1"/>
  <c r="X46" i="1" s="1"/>
  <c r="W43" i="1"/>
  <c r="W46" i="1" s="1"/>
  <c r="V43" i="1"/>
  <c r="V46" i="1" s="1"/>
  <c r="U43" i="1"/>
  <c r="T43" i="1"/>
  <c r="S43" i="1"/>
  <c r="R43" i="1"/>
  <c r="R46" i="1" s="1"/>
  <c r="Q43" i="1"/>
  <c r="Q46" i="1" s="1"/>
  <c r="P43" i="1"/>
  <c r="P46" i="1" s="1"/>
  <c r="O43" i="1"/>
  <c r="O46" i="1" s="1"/>
  <c r="N43" i="1"/>
  <c r="N46" i="1" s="1"/>
  <c r="M43" i="1"/>
  <c r="L43" i="1"/>
  <c r="K43" i="1"/>
  <c r="J43" i="1"/>
  <c r="J46" i="1" s="1"/>
  <c r="I43" i="1"/>
  <c r="I46" i="1" s="1"/>
  <c r="H43" i="1"/>
  <c r="H46" i="1" s="1"/>
  <c r="G43" i="1"/>
  <c r="G46" i="1" s="1"/>
  <c r="F43" i="1"/>
  <c r="F46" i="1" s="1"/>
  <c r="E43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S33" i="1"/>
  <c r="P33" i="1"/>
  <c r="O33" i="1"/>
  <c r="K33" i="1"/>
  <c r="H33" i="1"/>
  <c r="G33" i="1"/>
  <c r="C33" i="1"/>
  <c r="U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B16" i="1"/>
  <c r="AA16" i="1"/>
  <c r="Z16" i="1"/>
  <c r="Y16" i="1"/>
  <c r="X16" i="1"/>
  <c r="W16" i="1"/>
  <c r="V16" i="1"/>
  <c r="U16" i="1"/>
  <c r="K15" i="1"/>
  <c r="J15" i="1"/>
  <c r="I15" i="1"/>
  <c r="H15" i="1"/>
  <c r="G15" i="1"/>
  <c r="F15" i="1"/>
  <c r="E15" i="1"/>
  <c r="D15" i="1"/>
  <c r="C15" i="1"/>
  <c r="B15" i="1"/>
  <c r="X14" i="1"/>
  <c r="R14" i="1"/>
  <c r="Q14" i="1"/>
  <c r="P14" i="1"/>
  <c r="O14" i="1"/>
  <c r="N14" i="1"/>
  <c r="M14" i="1"/>
  <c r="L14" i="1"/>
  <c r="X13" i="1"/>
  <c r="S13" i="1"/>
  <c r="R13" i="1"/>
  <c r="Q13" i="1"/>
  <c r="P13" i="1"/>
  <c r="O13" i="1"/>
  <c r="N13" i="1"/>
  <c r="M13" i="1"/>
  <c r="L13" i="1"/>
  <c r="X12" i="1"/>
  <c r="R12" i="1"/>
  <c r="Q12" i="1"/>
  <c r="P12" i="1"/>
  <c r="O12" i="1"/>
  <c r="N12" i="1"/>
  <c r="M12" i="1"/>
  <c r="L12" i="1"/>
  <c r="X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T8" i="1"/>
  <c r="T16" i="1" s="1"/>
  <c r="S8" i="1"/>
  <c r="S16" i="1" s="1"/>
  <c r="R8" i="1"/>
  <c r="R16" i="1" s="1"/>
  <c r="Q8" i="1"/>
  <c r="Q16" i="1" s="1"/>
  <c r="P8" i="1"/>
  <c r="P16" i="1" s="1"/>
  <c r="O8" i="1"/>
  <c r="O16" i="1" s="1"/>
  <c r="N8" i="1"/>
  <c r="N33" i="1" s="1"/>
  <c r="M8" i="1"/>
  <c r="M33" i="1" s="1"/>
  <c r="L8" i="1"/>
  <c r="L33" i="1" s="1"/>
  <c r="K8" i="1"/>
  <c r="K16" i="1" s="1"/>
  <c r="J8" i="1"/>
  <c r="J16" i="1" s="1"/>
  <c r="I8" i="1"/>
  <c r="I16" i="1" s="1"/>
  <c r="H8" i="1"/>
  <c r="H16" i="1" s="1"/>
  <c r="G8" i="1"/>
  <c r="G16" i="1" s="1"/>
  <c r="F8" i="1"/>
  <c r="F33" i="1" s="1"/>
  <c r="E8" i="1"/>
  <c r="E33" i="1" s="1"/>
  <c r="D8" i="1"/>
  <c r="D16" i="1" s="1"/>
  <c r="C8" i="1"/>
  <c r="C16" i="1" s="1"/>
  <c r="B8" i="1"/>
  <c r="B16" i="1" s="1"/>
  <c r="F16" i="1" l="1"/>
  <c r="N16" i="1"/>
  <c r="I33" i="1"/>
  <c r="Q33" i="1"/>
  <c r="L16" i="1"/>
  <c r="B33" i="1"/>
  <c r="J33" i="1"/>
  <c r="R33" i="1"/>
  <c r="E16" i="1"/>
  <c r="D33" i="1"/>
  <c r="T33" i="1"/>
  <c r="M16" i="1"/>
</calcChain>
</file>

<file path=xl/sharedStrings.xml><?xml version="1.0" encoding="utf-8"?>
<sst xmlns="http://schemas.openxmlformats.org/spreadsheetml/2006/main" count="153" uniqueCount="39">
  <si>
    <t xml:space="preserve">Mining and the Economy </t>
  </si>
  <si>
    <t xml:space="preserve">Value added (N$m current prices) </t>
  </si>
  <si>
    <t>Diamonds</t>
  </si>
  <si>
    <t>*Uranium</t>
  </si>
  <si>
    <t>*Metal ores</t>
  </si>
  <si>
    <t>909</t>
  </si>
  <si>
    <t xml:space="preserve">*Other mining and quarrying </t>
  </si>
  <si>
    <t xml:space="preserve">Other Mining </t>
  </si>
  <si>
    <t>n/a</t>
  </si>
  <si>
    <t xml:space="preserve">Mining and quarrying </t>
  </si>
  <si>
    <t xml:space="preserve">GDP (N$m current prices) </t>
  </si>
  <si>
    <t>As % of GDP</t>
  </si>
  <si>
    <t xml:space="preserve">Other mining </t>
  </si>
  <si>
    <t xml:space="preserve">Value added (N$m 2010 constant prices) </t>
  </si>
  <si>
    <t>**Uranium</t>
  </si>
  <si>
    <t>**Metal ores</t>
  </si>
  <si>
    <t xml:space="preserve">**Other mining and quarrying </t>
  </si>
  <si>
    <t xml:space="preserve">% Growth </t>
  </si>
  <si>
    <t>Gross Fixed Capital Formation (N$m current prices)</t>
  </si>
  <si>
    <t>as % of  Mining value added</t>
  </si>
  <si>
    <t>as % of GDP</t>
  </si>
  <si>
    <t xml:space="preserve">Exports of ores and minerals (N$m current prices) </t>
  </si>
  <si>
    <t xml:space="preserve">*Metal ores </t>
  </si>
  <si>
    <t>Uranium ores</t>
  </si>
  <si>
    <t xml:space="preserve">Metals incl. uranium ore </t>
  </si>
  <si>
    <t xml:space="preserve">Other Minerals </t>
  </si>
  <si>
    <t>Copper</t>
  </si>
  <si>
    <t>Zinc Refined</t>
  </si>
  <si>
    <t xml:space="preserve">Total mining export (N$m current prices) </t>
  </si>
  <si>
    <t>Total export of goods</t>
  </si>
  <si>
    <t>Diamonds as % of merchandise exports</t>
  </si>
  <si>
    <t>Minerals as % merchandise exports</t>
  </si>
  <si>
    <t>Source: NSA Namibia</t>
  </si>
  <si>
    <t>Exploration expenditure by Exploration &amp; Development Companies (N$m current prices)</t>
  </si>
  <si>
    <t xml:space="preserve">no info </t>
  </si>
  <si>
    <t>no info</t>
  </si>
  <si>
    <t>Source: CMN annual reports</t>
  </si>
  <si>
    <t>*Prior to 2000 "Uranium", "Metal Ores" and "Other Mining and Quarrying"were grouped under "Other mining"</t>
  </si>
  <si>
    <t>**Prior to 2007, uranium ores were included in metal 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</si>
</sst>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??_ ;_ @_ "/>
    <numFmt numFmtId="165" formatCode="0.0%"/>
    <numFmt numFmtId="166" formatCode="_(* #,##0_);_(* \(#,##0\);_(* &quot;-&quot;??_);_(@_)"/>
  </numFmts>
  <fonts count="6" x14ac:knownFonts="1">
    <font>
      <sz val="11"/>
      <color rgb="FF000000"/>
      <name val="Calibri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1" fillId="0" borderId="0" xfId="0" applyFont="1"/>
    <xf numFmtId="164" fontId="2" fillId="2" borderId="0" xfId="0" applyNumberFormat="1" applyFont="1" applyFill="1"/>
    <xf numFmtId="164" fontId="2" fillId="0" borderId="0" xfId="0" applyNumberFormat="1" applyFont="1"/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5" fontId="2" fillId="0" borderId="0" xfId="0" applyNumberFormat="1" applyFont="1" applyAlignment="1">
      <alignment horizontal="right"/>
    </xf>
    <xf numFmtId="165" fontId="2" fillId="0" borderId="0" xfId="0" applyNumberFormat="1" applyFont="1"/>
    <xf numFmtId="165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right" wrapText="1"/>
    </xf>
    <xf numFmtId="164" fontId="4" fillId="0" borderId="0" xfId="0" applyNumberFormat="1" applyFont="1"/>
    <xf numFmtId="165" fontId="4" fillId="0" borderId="0" xfId="0" applyNumberFormat="1" applyFont="1"/>
    <xf numFmtId="166" fontId="2" fillId="0" borderId="0" xfId="0" applyNumberFormat="1" applyFont="1" applyAlignment="1">
      <alignment wrapText="1"/>
    </xf>
    <xf numFmtId="166" fontId="2" fillId="0" borderId="0" xfId="0" applyNumberFormat="1" applyFont="1"/>
    <xf numFmtId="164" fontId="1" fillId="2" borderId="0" xfId="0" applyNumberFormat="1" applyFont="1" applyFill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wrapText="1"/>
    </xf>
    <xf numFmtId="164" fontId="5" fillId="2" borderId="0" xfId="0" applyNumberFormat="1" applyFont="1" applyFill="1"/>
    <xf numFmtId="164" fontId="2" fillId="0" borderId="0" xfId="0" applyNumberFormat="1" applyFont="1" applyAlignment="1">
      <alignment horizontal="center"/>
    </xf>
    <xf numFmtId="0" fontId="0" fillId="0" borderId="0" xfId="0"/>
    <xf numFmtId="164" fontId="2" fillId="0" borderId="0" xfId="0" applyNumberFormat="1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BBDF5-EE47-4292-A231-48F112DF13A8}">
  <dimension ref="A1:BC1001"/>
  <sheetViews>
    <sheetView tabSelected="1" workbookViewId="0">
      <pane xSplit="1" ySplit="10" topLeftCell="AE35" activePane="bottomRight" state="frozen"/>
      <selection pane="topRight" activeCell="B1" sqref="B1"/>
      <selection pane="bottomLeft" activeCell="A11" sqref="A11"/>
      <selection pane="bottomRight" activeCell="AH45" sqref="AH45"/>
    </sheetView>
  </sheetViews>
  <sheetFormatPr defaultColWidth="14.41796875" defaultRowHeight="15" customHeight="1" x14ac:dyDescent="0.55000000000000004"/>
  <cols>
    <col min="1" max="1" width="53.578125" customWidth="1"/>
    <col min="2" max="4" width="9" customWidth="1"/>
    <col min="5" max="23" width="10" customWidth="1"/>
    <col min="24" max="26" width="11" customWidth="1"/>
    <col min="27" max="27" width="9" customWidth="1"/>
    <col min="28" max="28" width="11.15625" customWidth="1"/>
    <col min="29" max="29" width="20.26171875" customWidth="1"/>
    <col min="30" max="30" width="9.578125" customWidth="1"/>
    <col min="31" max="32" width="9.15625" customWidth="1"/>
    <col min="33" max="33" width="10.41796875" customWidth="1"/>
    <col min="34" max="34" width="9.15625" customWidth="1"/>
    <col min="35" max="55" width="8.68359375" customWidth="1"/>
  </cols>
  <sheetData>
    <row r="1" spans="1:55" ht="14.25" customHeight="1" x14ac:dyDescent="0.55000000000000004">
      <c r="A1" s="1" t="s">
        <v>0</v>
      </c>
      <c r="B1" s="2">
        <v>1990</v>
      </c>
      <c r="C1" s="2">
        <v>1991</v>
      </c>
      <c r="D1" s="2">
        <v>1992</v>
      </c>
      <c r="E1" s="2">
        <v>1993</v>
      </c>
      <c r="F1" s="2">
        <v>1994</v>
      </c>
      <c r="G1" s="2">
        <v>1995</v>
      </c>
      <c r="H1" s="2">
        <v>1996</v>
      </c>
      <c r="I1" s="2">
        <v>1997</v>
      </c>
      <c r="J1" s="2">
        <v>1998</v>
      </c>
      <c r="K1" s="2">
        <v>1999</v>
      </c>
      <c r="L1" s="2">
        <v>2000</v>
      </c>
      <c r="M1" s="2">
        <v>2001</v>
      </c>
      <c r="N1" s="2">
        <v>2002</v>
      </c>
      <c r="O1" s="2">
        <v>2003</v>
      </c>
      <c r="P1" s="2">
        <v>2004</v>
      </c>
      <c r="Q1" s="2">
        <v>2005</v>
      </c>
      <c r="R1" s="2">
        <v>2006</v>
      </c>
      <c r="S1" s="2">
        <v>2007</v>
      </c>
      <c r="T1" s="2">
        <v>2008</v>
      </c>
      <c r="U1" s="2">
        <v>2009</v>
      </c>
      <c r="V1" s="2">
        <v>2010</v>
      </c>
      <c r="W1" s="2">
        <v>2011</v>
      </c>
      <c r="X1" s="2">
        <v>2012</v>
      </c>
      <c r="Y1" s="2">
        <v>2013</v>
      </c>
      <c r="Z1" s="2">
        <v>2014</v>
      </c>
      <c r="AA1" s="2">
        <v>2015</v>
      </c>
      <c r="AB1" s="2">
        <v>2016</v>
      </c>
      <c r="AC1" s="2">
        <v>2017</v>
      </c>
      <c r="AD1" s="2">
        <v>2018</v>
      </c>
      <c r="AE1" s="2">
        <v>2019</v>
      </c>
      <c r="AF1" s="2">
        <v>2020</v>
      </c>
      <c r="AG1" s="2">
        <v>2021</v>
      </c>
      <c r="AH1" s="1">
        <v>2022</v>
      </c>
      <c r="AI1" s="1">
        <v>2023</v>
      </c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14.25" customHeight="1" x14ac:dyDescent="0.5500000000000000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"/>
      <c r="AI2" s="4"/>
    </row>
    <row r="3" spans="1:55" ht="14.25" customHeight="1" x14ac:dyDescent="0.55000000000000004">
      <c r="A3" s="3" t="s">
        <v>2</v>
      </c>
      <c r="B3" s="6">
        <v>554</v>
      </c>
      <c r="C3" s="6">
        <v>722</v>
      </c>
      <c r="D3" s="6">
        <v>775</v>
      </c>
      <c r="E3" s="6">
        <v>598</v>
      </c>
      <c r="F3" s="6">
        <v>872</v>
      </c>
      <c r="G3" s="6">
        <v>763</v>
      </c>
      <c r="H3" s="6">
        <v>1169</v>
      </c>
      <c r="I3" s="6">
        <v>1251</v>
      </c>
      <c r="J3" s="6">
        <v>1358</v>
      </c>
      <c r="K3" s="6">
        <v>1697</v>
      </c>
      <c r="L3" s="6">
        <v>1934</v>
      </c>
      <c r="M3" s="6">
        <v>2854</v>
      </c>
      <c r="N3" s="4">
        <v>3591</v>
      </c>
      <c r="O3" s="4">
        <v>2630</v>
      </c>
      <c r="P3" s="4">
        <v>3444</v>
      </c>
      <c r="Q3" s="4">
        <v>3182</v>
      </c>
      <c r="R3" s="4">
        <v>4591</v>
      </c>
      <c r="S3" s="4">
        <v>3646</v>
      </c>
      <c r="T3" s="4">
        <v>5971</v>
      </c>
      <c r="U3" s="4">
        <v>2616</v>
      </c>
      <c r="V3" s="4">
        <v>4741</v>
      </c>
      <c r="W3" s="4">
        <v>4255</v>
      </c>
      <c r="X3" s="4">
        <v>8148</v>
      </c>
      <c r="Y3" s="4">
        <v>7077.0625</v>
      </c>
      <c r="Z3" s="4">
        <v>8422.2509765625</v>
      </c>
      <c r="AA3" s="4">
        <v>7901.5263671875</v>
      </c>
      <c r="AB3" s="4">
        <v>7240</v>
      </c>
      <c r="AC3" s="4">
        <v>6716.99169921875</v>
      </c>
      <c r="AD3" s="4">
        <v>7915.05712890625</v>
      </c>
      <c r="AE3" s="4">
        <v>6060</v>
      </c>
      <c r="AF3" s="4">
        <v>4720</v>
      </c>
      <c r="AG3" s="4">
        <v>5710</v>
      </c>
      <c r="AH3" s="5">
        <v>11624</v>
      </c>
      <c r="AI3" s="4">
        <v>14266</v>
      </c>
    </row>
    <row r="4" spans="1:55" ht="14.25" customHeight="1" x14ac:dyDescent="0.55000000000000004">
      <c r="A4" s="3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7">
        <v>486.64600691494621</v>
      </c>
      <c r="M4" s="7">
        <v>489.204250960693</v>
      </c>
      <c r="N4" s="4">
        <v>617.1476456298434</v>
      </c>
      <c r="O4" s="4">
        <v>19.803646127020102</v>
      </c>
      <c r="P4" s="4">
        <v>193.27773245800233</v>
      </c>
      <c r="Q4" s="4">
        <v>390.36317063147362</v>
      </c>
      <c r="R4" s="4">
        <v>673.24665843424748</v>
      </c>
      <c r="S4" s="4">
        <v>2245</v>
      </c>
      <c r="T4" s="4">
        <v>4159</v>
      </c>
      <c r="U4" s="4">
        <v>3250</v>
      </c>
      <c r="V4" s="4">
        <v>1778</v>
      </c>
      <c r="W4" s="4">
        <v>1505</v>
      </c>
      <c r="X4" s="4">
        <v>2223</v>
      </c>
      <c r="Y4" s="4">
        <v>1507.078857421875</v>
      </c>
      <c r="Z4" s="4">
        <v>1253.546875</v>
      </c>
      <c r="AA4" s="4">
        <v>1369</v>
      </c>
      <c r="AB4" s="4">
        <v>1428.781005859375</v>
      </c>
      <c r="AC4" s="4">
        <v>1690.2745361328125</v>
      </c>
      <c r="AD4" s="4">
        <v>2218.255126953125</v>
      </c>
      <c r="AE4" s="4">
        <v>3286.800537109375</v>
      </c>
      <c r="AF4" s="4">
        <v>3506</v>
      </c>
      <c r="AG4" s="4">
        <v>3078</v>
      </c>
      <c r="AH4" s="5">
        <v>4145</v>
      </c>
      <c r="AI4" s="4">
        <v>4768</v>
      </c>
    </row>
    <row r="5" spans="1:55" ht="14.25" customHeight="1" x14ac:dyDescent="0.55000000000000004">
      <c r="A5" s="3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7">
        <v>234.92226797407528</v>
      </c>
      <c r="M5" s="7">
        <v>291.76129865984336</v>
      </c>
      <c r="N5" s="4">
        <v>513.88150515937264</v>
      </c>
      <c r="O5" s="4">
        <v>301.78471905464392</v>
      </c>
      <c r="P5" s="4">
        <v>375.40844171771636</v>
      </c>
      <c r="Q5" s="4">
        <v>563.17875632934738</v>
      </c>
      <c r="R5" s="4">
        <v>1170.9688409156156</v>
      </c>
      <c r="S5" s="4">
        <v>1376</v>
      </c>
      <c r="T5" s="4">
        <v>1145</v>
      </c>
      <c r="U5" s="4">
        <v>1351</v>
      </c>
      <c r="V5" s="4">
        <v>1144</v>
      </c>
      <c r="W5" s="4" t="s">
        <v>5</v>
      </c>
      <c r="X5" s="4">
        <v>1066</v>
      </c>
      <c r="Y5" s="4">
        <v>1130.4629058837891</v>
      </c>
      <c r="Z5" s="4">
        <v>1607.6246948242188</v>
      </c>
      <c r="AA5" s="4">
        <v>2769.1579055786133</v>
      </c>
      <c r="AB5" s="4">
        <v>5160.9062805175781</v>
      </c>
      <c r="AC5" s="4">
        <v>4573.1219177246094</v>
      </c>
      <c r="AD5" s="4">
        <v>4551.7811965942383</v>
      </c>
      <c r="AE5" s="4">
        <v>5757.5801086425781</v>
      </c>
      <c r="AF5" s="4">
        <v>6852</v>
      </c>
      <c r="AG5" s="4">
        <v>6451</v>
      </c>
      <c r="AH5" s="5">
        <v>6773</v>
      </c>
      <c r="AI5" s="4">
        <v>10705</v>
      </c>
    </row>
    <row r="6" spans="1:55" ht="14.25" customHeight="1" x14ac:dyDescent="0.55000000000000004">
      <c r="A6" s="3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7">
        <v>34.054307124228899</v>
      </c>
      <c r="M6" s="7">
        <v>26.548503132902681</v>
      </c>
      <c r="N6" s="4">
        <v>70.47130562054565</v>
      </c>
      <c r="O6" s="4">
        <v>40.174646023762193</v>
      </c>
      <c r="P6" s="4">
        <v>134.8610342067488</v>
      </c>
      <c r="Q6" s="4">
        <v>121.68612083507014</v>
      </c>
      <c r="R6" s="4">
        <v>218.87056519705357</v>
      </c>
      <c r="S6" s="4">
        <v>566</v>
      </c>
      <c r="T6" s="4">
        <v>759</v>
      </c>
      <c r="U6" s="4">
        <v>961</v>
      </c>
      <c r="V6" s="4">
        <v>934</v>
      </c>
      <c r="W6" s="4">
        <v>1164</v>
      </c>
      <c r="X6" s="4">
        <v>2124</v>
      </c>
      <c r="Y6" s="4">
        <v>2208.6012420654297</v>
      </c>
      <c r="Z6" s="4">
        <v>1541.2439231872559</v>
      </c>
      <c r="AA6" s="4">
        <v>927.54471397399902</v>
      </c>
      <c r="AB6" s="4">
        <v>1011.7314033508301</v>
      </c>
      <c r="AC6" s="4">
        <v>1026.938871383667</v>
      </c>
      <c r="AD6" s="4">
        <v>1328.2643508911133</v>
      </c>
      <c r="AE6" s="4">
        <v>1374.1294937133789</v>
      </c>
      <c r="AF6" s="4">
        <v>1077</v>
      </c>
      <c r="AG6" s="4">
        <v>1256</v>
      </c>
      <c r="AH6" s="5">
        <v>1875</v>
      </c>
      <c r="AI6" s="4">
        <v>3149</v>
      </c>
    </row>
    <row r="7" spans="1:55" ht="14.25" customHeight="1" x14ac:dyDescent="0.55000000000000004">
      <c r="A7" s="3" t="s">
        <v>7</v>
      </c>
      <c r="B7" s="6">
        <v>516.60316145137233</v>
      </c>
      <c r="C7" s="6">
        <v>362.30855930799407</v>
      </c>
      <c r="D7" s="6">
        <v>304.34112915111666</v>
      </c>
      <c r="E7" s="6">
        <v>220.52987555418406</v>
      </c>
      <c r="F7" s="6">
        <v>378.00000724367271</v>
      </c>
      <c r="G7" s="6">
        <v>295.22389034686103</v>
      </c>
      <c r="H7" s="6">
        <v>370.51611529487877</v>
      </c>
      <c r="I7" s="6">
        <v>477.68720857616654</v>
      </c>
      <c r="J7" s="6">
        <v>477.30253380450404</v>
      </c>
      <c r="K7" s="6">
        <v>252.64127819455325</v>
      </c>
      <c r="L7" s="4" t="s">
        <v>8</v>
      </c>
      <c r="M7" s="4" t="s">
        <v>8</v>
      </c>
      <c r="N7" s="4" t="s">
        <v>8</v>
      </c>
      <c r="O7" s="4" t="s">
        <v>8</v>
      </c>
      <c r="P7" s="4" t="s">
        <v>8</v>
      </c>
      <c r="Q7" s="4" t="s">
        <v>8</v>
      </c>
      <c r="R7" s="4" t="s">
        <v>8</v>
      </c>
      <c r="S7" s="4" t="s">
        <v>8</v>
      </c>
      <c r="T7" s="4" t="s">
        <v>8</v>
      </c>
      <c r="U7" s="4" t="s">
        <v>8</v>
      </c>
      <c r="V7" s="4" t="s">
        <v>8</v>
      </c>
      <c r="W7" s="4" t="s">
        <v>8</v>
      </c>
      <c r="X7" s="4" t="s">
        <v>8</v>
      </c>
      <c r="Y7" s="6" t="s">
        <v>8</v>
      </c>
      <c r="Z7" s="6" t="s">
        <v>8</v>
      </c>
      <c r="AA7" s="6" t="s">
        <v>8</v>
      </c>
      <c r="AB7" s="6" t="s">
        <v>8</v>
      </c>
      <c r="AC7" s="6" t="s">
        <v>8</v>
      </c>
      <c r="AD7" s="6" t="s">
        <v>8</v>
      </c>
      <c r="AE7" s="6" t="s">
        <v>8</v>
      </c>
      <c r="AF7" s="6" t="s">
        <v>8</v>
      </c>
      <c r="AG7" s="6" t="s">
        <v>8</v>
      </c>
      <c r="AH7" s="6" t="s">
        <v>8</v>
      </c>
      <c r="AI7" s="6" t="s">
        <v>8</v>
      </c>
    </row>
    <row r="8" spans="1:55" ht="14.25" customHeight="1" x14ac:dyDescent="0.55000000000000004">
      <c r="A8" s="3" t="s">
        <v>9</v>
      </c>
      <c r="B8" s="6">
        <f t="shared" ref="B8:K8" si="0">SUM(B3:B7)</f>
        <v>1070.6031614513722</v>
      </c>
      <c r="C8" s="6">
        <f t="shared" si="0"/>
        <v>1084.3085593079941</v>
      </c>
      <c r="D8" s="6">
        <f t="shared" si="0"/>
        <v>1079.3411291511165</v>
      </c>
      <c r="E8" s="6">
        <f t="shared" si="0"/>
        <v>818.52987555418406</v>
      </c>
      <c r="F8" s="6">
        <f t="shared" si="0"/>
        <v>1250.0000072436728</v>
      </c>
      <c r="G8" s="6">
        <f t="shared" si="0"/>
        <v>1058.223890346861</v>
      </c>
      <c r="H8" s="6">
        <f t="shared" si="0"/>
        <v>1539.5161152948788</v>
      </c>
      <c r="I8" s="6">
        <f t="shared" si="0"/>
        <v>1728.6872085761665</v>
      </c>
      <c r="J8" s="6">
        <f t="shared" si="0"/>
        <v>1835.302533804504</v>
      </c>
      <c r="K8" s="6">
        <f t="shared" si="0"/>
        <v>1949.6412781945533</v>
      </c>
      <c r="L8" s="6">
        <f t="shared" ref="L8:R8" si="1">SUM(L3:L6)</f>
        <v>2689.6225820132504</v>
      </c>
      <c r="M8" s="6">
        <f t="shared" si="1"/>
        <v>3661.514052753439</v>
      </c>
      <c r="N8" s="4">
        <f t="shared" si="1"/>
        <v>4792.5004564097617</v>
      </c>
      <c r="O8" s="4">
        <f t="shared" si="1"/>
        <v>2991.7630112054267</v>
      </c>
      <c r="P8" s="4">
        <f t="shared" si="1"/>
        <v>4147.5472083824679</v>
      </c>
      <c r="Q8" s="4">
        <f t="shared" si="1"/>
        <v>4257.2280477958911</v>
      </c>
      <c r="R8" s="4">
        <f t="shared" si="1"/>
        <v>6654.0860645469165</v>
      </c>
      <c r="S8" s="4">
        <f>SUM(S3:S7)</f>
        <v>7833</v>
      </c>
      <c r="T8" s="4">
        <f>SUM(T3:T6)</f>
        <v>12034</v>
      </c>
      <c r="U8" s="4">
        <v>8177</v>
      </c>
      <c r="V8" s="4">
        <v>8598</v>
      </c>
      <c r="W8" s="4">
        <v>7833</v>
      </c>
      <c r="X8" s="4">
        <v>13562</v>
      </c>
      <c r="Y8" s="4">
        <v>11923.205505371094</v>
      </c>
      <c r="Z8" s="4">
        <v>12824.666469573975</v>
      </c>
      <c r="AA8" s="4">
        <v>12965.061994552612</v>
      </c>
      <c r="AB8" s="4">
        <v>14844</v>
      </c>
      <c r="AC8" s="4">
        <v>14007.327024459839</v>
      </c>
      <c r="AD8" s="4">
        <v>16013.357803344727</v>
      </c>
      <c r="AE8" s="4">
        <v>16479</v>
      </c>
      <c r="AF8" s="4">
        <v>16155</v>
      </c>
      <c r="AG8" s="4">
        <v>16495</v>
      </c>
      <c r="AH8" s="5">
        <v>24418</v>
      </c>
      <c r="AI8" s="4">
        <v>32889</v>
      </c>
    </row>
    <row r="9" spans="1:55" ht="14.25" customHeight="1" x14ac:dyDescent="0.55000000000000004">
      <c r="A9" s="3" t="s">
        <v>10</v>
      </c>
      <c r="B9" s="6">
        <v>7061.2947944491298</v>
      </c>
      <c r="C9" s="6">
        <v>8165.0971111449826</v>
      </c>
      <c r="D9" s="6">
        <v>9570.3860067775095</v>
      </c>
      <c r="E9" s="6">
        <v>10197.978704901225</v>
      </c>
      <c r="F9" s="6">
        <v>12520.888153387452</v>
      </c>
      <c r="G9" s="6">
        <v>13910.085599172311</v>
      </c>
      <c r="H9" s="6">
        <v>16809.654458558849</v>
      </c>
      <c r="I9" s="6">
        <v>18624.390129064257</v>
      </c>
      <c r="J9" s="6">
        <v>20611.575072293017</v>
      </c>
      <c r="K9" s="6">
        <v>22881.249846692881</v>
      </c>
      <c r="L9" s="6">
        <v>26607.149526005192</v>
      </c>
      <c r="M9" s="6">
        <v>29929.474371639662</v>
      </c>
      <c r="N9" s="4">
        <v>34527.85363538986</v>
      </c>
      <c r="O9" s="4">
        <v>36401.291208378927</v>
      </c>
      <c r="P9" s="4">
        <v>41861.709604177559</v>
      </c>
      <c r="Q9" s="4">
        <v>45287.067798280863</v>
      </c>
      <c r="R9" s="4">
        <v>53054.997900539594</v>
      </c>
      <c r="S9" s="4">
        <v>61583</v>
      </c>
      <c r="T9" s="4">
        <v>70111</v>
      </c>
      <c r="U9" s="4">
        <v>75214</v>
      </c>
      <c r="V9" s="4">
        <v>82599</v>
      </c>
      <c r="W9" s="4">
        <v>90108</v>
      </c>
      <c r="X9" s="4">
        <v>106863.60049926974</v>
      </c>
      <c r="Y9" s="4">
        <v>117423.14924144745</v>
      </c>
      <c r="Z9" s="4">
        <v>134835.9728345871</v>
      </c>
      <c r="AA9" s="4">
        <v>146018.64958667755</v>
      </c>
      <c r="AB9" s="4">
        <v>157707.67529392242</v>
      </c>
      <c r="AC9" s="4">
        <v>171570.01275849342</v>
      </c>
      <c r="AD9" s="4">
        <v>181067.04362106323</v>
      </c>
      <c r="AE9" s="4">
        <v>181211</v>
      </c>
      <c r="AF9" s="4">
        <v>174243</v>
      </c>
      <c r="AG9" s="4">
        <v>183292</v>
      </c>
      <c r="AH9" s="5">
        <v>205549</v>
      </c>
      <c r="AI9" s="4">
        <v>227831</v>
      </c>
    </row>
    <row r="10" spans="1:55" ht="14.25" customHeight="1" x14ac:dyDescent="0.55000000000000004">
      <c r="A10" s="3" t="s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5"/>
      <c r="AI10" s="4"/>
    </row>
    <row r="11" spans="1:55" ht="14.25" customHeight="1" x14ac:dyDescent="0.55000000000000004">
      <c r="A11" s="3" t="s">
        <v>2</v>
      </c>
      <c r="B11" s="8">
        <f t="shared" ref="B11:R11" si="2">B3/B9</f>
        <v>7.8455866257771636E-2</v>
      </c>
      <c r="C11" s="8">
        <f t="shared" si="2"/>
        <v>8.8425157738112284E-2</v>
      </c>
      <c r="D11" s="8">
        <f t="shared" si="2"/>
        <v>8.0978969860898434E-2</v>
      </c>
      <c r="E11" s="8">
        <f t="shared" si="2"/>
        <v>5.8639071261503688E-2</v>
      </c>
      <c r="F11" s="8">
        <f t="shared" si="2"/>
        <v>6.9643621867517894E-2</v>
      </c>
      <c r="G11" s="8">
        <f t="shared" si="2"/>
        <v>5.4852286462234327E-2</v>
      </c>
      <c r="H11" s="8">
        <f t="shared" si="2"/>
        <v>6.9543368834972613E-2</v>
      </c>
      <c r="I11" s="8">
        <f t="shared" si="2"/>
        <v>6.7169984699136764E-2</v>
      </c>
      <c r="J11" s="8">
        <f t="shared" si="2"/>
        <v>6.5885309358307276E-2</v>
      </c>
      <c r="K11" s="8">
        <f t="shared" si="2"/>
        <v>7.4165529041031575E-2</v>
      </c>
      <c r="L11" s="8">
        <f t="shared" si="2"/>
        <v>7.2687230103689035E-2</v>
      </c>
      <c r="M11" s="8">
        <f t="shared" si="2"/>
        <v>9.5357504931806322E-2</v>
      </c>
      <c r="N11" s="9">
        <f t="shared" si="2"/>
        <v>0.10400298952609521</v>
      </c>
      <c r="O11" s="9">
        <f t="shared" si="2"/>
        <v>7.2250184339467088E-2</v>
      </c>
      <c r="P11" s="9">
        <f t="shared" si="2"/>
        <v>8.2270887466485809E-2</v>
      </c>
      <c r="Q11" s="9">
        <f t="shared" si="2"/>
        <v>7.026288418966245E-2</v>
      </c>
      <c r="R11" s="9">
        <f t="shared" si="2"/>
        <v>8.6532846700071345E-2</v>
      </c>
      <c r="S11" s="9">
        <v>5.8999999999999997E-2</v>
      </c>
      <c r="T11" s="9">
        <v>8.5000000000000006E-2</v>
      </c>
      <c r="U11" s="9">
        <v>3.5000000000000003E-2</v>
      </c>
      <c r="V11" s="9">
        <v>5.7000000000000002E-2</v>
      </c>
      <c r="W11" s="9">
        <v>4.7E-2</v>
      </c>
      <c r="X11" s="9">
        <f>X3/X9</f>
        <v>7.6246729119478621E-2</v>
      </c>
      <c r="Y11" s="9">
        <v>6.0430652255398898E-2</v>
      </c>
      <c r="Z11" s="9">
        <v>6.2861950855010201E-2</v>
      </c>
      <c r="AA11" s="9">
        <v>5.4415742486766602E-2</v>
      </c>
      <c r="AB11" s="9">
        <v>4.61373929632381E-2</v>
      </c>
      <c r="AC11" s="9">
        <v>3.9150149791465999E-2</v>
      </c>
      <c r="AD11" s="9">
        <v>4.3716591487681998E-2</v>
      </c>
      <c r="AE11" s="9">
        <v>3.3062891526682299E-2</v>
      </c>
      <c r="AF11" s="10">
        <v>2.7E-2</v>
      </c>
      <c r="AG11" s="10">
        <v>3.1E-2</v>
      </c>
      <c r="AH11" s="11">
        <v>5.7000000000000002E-2</v>
      </c>
      <c r="AI11" s="11">
        <v>6.3E-2</v>
      </c>
    </row>
    <row r="12" spans="1:55" ht="14.25" customHeight="1" x14ac:dyDescent="0.55000000000000004">
      <c r="A12" s="3" t="s">
        <v>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>
        <f t="shared" ref="L12:L14" si="3">L4/L$9</f>
        <v>1.8290046682351676E-2</v>
      </c>
      <c r="M12" s="8">
        <f t="shared" ref="M12:R12" si="4">M$4/M$9</f>
        <v>1.6345233627766256E-2</v>
      </c>
      <c r="N12" s="9">
        <f t="shared" si="4"/>
        <v>1.7873907024365056E-2</v>
      </c>
      <c r="O12" s="9">
        <f t="shared" si="4"/>
        <v>5.4403691379116949E-4</v>
      </c>
      <c r="P12" s="9">
        <f t="shared" si="4"/>
        <v>4.6170530130168006E-3</v>
      </c>
      <c r="Q12" s="9">
        <f t="shared" si="4"/>
        <v>8.6197492928939898E-3</v>
      </c>
      <c r="R12" s="9">
        <f t="shared" si="4"/>
        <v>1.2689599190944464E-2</v>
      </c>
      <c r="S12" s="9">
        <v>3.5999999999999997E-2</v>
      </c>
      <c r="T12" s="9">
        <v>5.8999999999999997E-2</v>
      </c>
      <c r="U12" s="9">
        <v>4.2999999999999997E-2</v>
      </c>
      <c r="V12" s="9">
        <v>2.1999999999999999E-2</v>
      </c>
      <c r="W12" s="9">
        <v>1.7000000000000001E-2</v>
      </c>
      <c r="X12" s="9">
        <f>X4/X9</f>
        <v>2.0802218806161139E-2</v>
      </c>
      <c r="Y12" s="9">
        <v>1.28688644977101E-2</v>
      </c>
      <c r="Z12" s="9">
        <v>9.3562163215021605E-3</v>
      </c>
      <c r="AA12" s="9">
        <v>9.4130209176295897E-3</v>
      </c>
      <c r="AB12" s="9">
        <v>9.1075533111785508E-3</v>
      </c>
      <c r="AC12" s="9">
        <v>9.8518063206773105E-3</v>
      </c>
      <c r="AD12" s="9">
        <v>1.22519081822302E-2</v>
      </c>
      <c r="AE12" s="9">
        <v>1.8203521401040701E-2</v>
      </c>
      <c r="AF12" s="10">
        <v>1.9930389324138702E-2</v>
      </c>
      <c r="AG12" s="10">
        <v>1.7000000000000001E-2</v>
      </c>
      <c r="AH12" s="11">
        <v>0.02</v>
      </c>
      <c r="AI12" s="11">
        <v>2.1000000000000001E-2</v>
      </c>
    </row>
    <row r="13" spans="1:55" ht="14.25" customHeight="1" x14ac:dyDescent="0.55000000000000004">
      <c r="A13" s="3" t="s">
        <v>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>
        <f t="shared" si="3"/>
        <v>8.8292910799959191E-3</v>
      </c>
      <c r="M13" s="8">
        <f t="shared" ref="M13:S13" si="5">M$5/M$9</f>
        <v>9.7482934393364508E-3</v>
      </c>
      <c r="N13" s="9">
        <f t="shared" si="5"/>
        <v>1.4883100194582086E-2</v>
      </c>
      <c r="O13" s="9">
        <f t="shared" si="5"/>
        <v>8.290494898301257E-3</v>
      </c>
      <c r="P13" s="9">
        <f t="shared" si="5"/>
        <v>8.9678239438231826E-3</v>
      </c>
      <c r="Q13" s="9">
        <f t="shared" si="5"/>
        <v>1.2435752273427738E-2</v>
      </c>
      <c r="R13" s="9">
        <f t="shared" si="5"/>
        <v>2.2070848878569201E-2</v>
      </c>
      <c r="S13" s="9">
        <f t="shared" si="5"/>
        <v>2.234382865401166E-2</v>
      </c>
      <c r="T13" s="9">
        <v>1.6E-2</v>
      </c>
      <c r="U13" s="9">
        <v>1.7999999999999999E-2</v>
      </c>
      <c r="V13" s="9">
        <v>1.4E-2</v>
      </c>
      <c r="W13" s="9">
        <v>0.01</v>
      </c>
      <c r="X13" s="9">
        <f>X5/X9</f>
        <v>9.975332994767331E-3</v>
      </c>
      <c r="Y13" s="9">
        <v>9.6529613456276496E-3</v>
      </c>
      <c r="Z13" s="9">
        <v>1.19989804199099E-2</v>
      </c>
      <c r="AA13" s="9">
        <v>1.9070465185170998E-2</v>
      </c>
      <c r="AB13" s="9">
        <v>3.2897434170143403E-2</v>
      </c>
      <c r="AC13" s="9">
        <v>2.66545525304696E-2</v>
      </c>
      <c r="AD13" s="9">
        <v>2.5140482989832898E-2</v>
      </c>
      <c r="AE13" s="9">
        <v>3.1887615796137303E-2</v>
      </c>
      <c r="AF13" s="10">
        <v>3.9E-2</v>
      </c>
      <c r="AG13" s="10">
        <v>3.5000000000000003E-2</v>
      </c>
      <c r="AH13" s="11">
        <v>3.3000000000000002E-2</v>
      </c>
      <c r="AI13" s="11">
        <v>4.7E-2</v>
      </c>
    </row>
    <row r="14" spans="1:55" ht="14.25" customHeight="1" x14ac:dyDescent="0.55000000000000004">
      <c r="A14" s="3" t="s">
        <v>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>
        <f t="shared" si="3"/>
        <v>1.2798931013239517E-3</v>
      </c>
      <c r="M14" s="8">
        <f t="shared" ref="M14:R14" si="6">M$6/M$9</f>
        <v>8.8703539538466814E-4</v>
      </c>
      <c r="N14" s="9">
        <f t="shared" si="6"/>
        <v>2.0409987358239665E-3</v>
      </c>
      <c r="O14" s="9">
        <f t="shared" si="6"/>
        <v>1.1036599167261053E-3</v>
      </c>
      <c r="P14" s="9">
        <f t="shared" si="6"/>
        <v>3.2215844857251229E-3</v>
      </c>
      <c r="Q14" s="9">
        <f t="shared" si="6"/>
        <v>2.6869949138038354E-3</v>
      </c>
      <c r="R14" s="9">
        <f t="shared" si="6"/>
        <v>4.1253524429001546E-3</v>
      </c>
      <c r="S14" s="9">
        <v>8.9999999999999993E-3</v>
      </c>
      <c r="T14" s="9">
        <v>1.0999999999999999E-2</v>
      </c>
      <c r="U14" s="9">
        <v>1.2999999999999999E-2</v>
      </c>
      <c r="V14" s="9">
        <v>1.0999999999999999E-2</v>
      </c>
      <c r="W14" s="9">
        <v>1.2999999999999999E-2</v>
      </c>
      <c r="X14" s="9">
        <f>X6/X9</f>
        <v>1.9875804203457609E-2</v>
      </c>
      <c r="Y14" s="9">
        <v>1.8859126032884099E-2</v>
      </c>
      <c r="Z14" s="9">
        <v>1.15035279789921E-2</v>
      </c>
      <c r="AA14" s="9">
        <v>6.38775749837007E-3</v>
      </c>
      <c r="AB14" s="9">
        <v>6.4491322706721902E-3</v>
      </c>
      <c r="AC14" s="9">
        <v>5.9855382796911499E-3</v>
      </c>
      <c r="AD14" s="9">
        <v>7.3362944916080504E-3</v>
      </c>
      <c r="AE14" s="9">
        <v>7.6104391989091297E-3</v>
      </c>
      <c r="AF14" s="10">
        <v>6.0992606180426401E-3</v>
      </c>
      <c r="AG14" s="10">
        <v>7.0000000000000001E-3</v>
      </c>
      <c r="AH14" s="11">
        <v>8.9999999999999993E-3</v>
      </c>
      <c r="AI14" s="11">
        <v>1.4E-2</v>
      </c>
    </row>
    <row r="15" spans="1:55" ht="14.25" customHeight="1" x14ac:dyDescent="0.55000000000000004">
      <c r="A15" s="3" t="s">
        <v>12</v>
      </c>
      <c r="B15" s="8">
        <f t="shared" ref="B15:K15" si="7">B7/B9</f>
        <v>7.31598349154709E-2</v>
      </c>
      <c r="C15" s="8">
        <f t="shared" si="7"/>
        <v>4.4372841421991112E-2</v>
      </c>
      <c r="D15" s="8">
        <f t="shared" si="7"/>
        <v>3.1800298225754933E-2</v>
      </c>
      <c r="E15" s="8">
        <f t="shared" si="7"/>
        <v>2.1624861351023979E-2</v>
      </c>
      <c r="F15" s="8">
        <f t="shared" si="7"/>
        <v>3.0189552259630006E-2</v>
      </c>
      <c r="G15" s="8">
        <f t="shared" si="7"/>
        <v>2.1223729231718579E-2</v>
      </c>
      <c r="H15" s="8">
        <f t="shared" si="7"/>
        <v>2.2041863871046188E-2</v>
      </c>
      <c r="I15" s="8">
        <f t="shared" si="7"/>
        <v>2.5648475212657441E-2</v>
      </c>
      <c r="J15" s="8">
        <f t="shared" si="7"/>
        <v>2.3157014062749382E-2</v>
      </c>
      <c r="K15" s="8">
        <f t="shared" si="7"/>
        <v>1.1041410757160563E-2</v>
      </c>
      <c r="L15" s="8" t="s">
        <v>8</v>
      </c>
      <c r="M15" s="8" t="s">
        <v>8</v>
      </c>
      <c r="N15" s="9" t="s">
        <v>8</v>
      </c>
      <c r="O15" s="9" t="s">
        <v>8</v>
      </c>
      <c r="P15" s="9" t="s">
        <v>8</v>
      </c>
      <c r="Q15" s="9" t="s">
        <v>8</v>
      </c>
      <c r="R15" s="9" t="s">
        <v>8</v>
      </c>
      <c r="S15" s="9" t="s">
        <v>8</v>
      </c>
      <c r="T15" s="9" t="s">
        <v>8</v>
      </c>
      <c r="U15" s="9" t="s">
        <v>8</v>
      </c>
      <c r="V15" s="9" t="s">
        <v>8</v>
      </c>
      <c r="W15" s="9" t="s">
        <v>8</v>
      </c>
      <c r="X15" s="9" t="s">
        <v>8</v>
      </c>
      <c r="Y15" s="8" t="s">
        <v>8</v>
      </c>
      <c r="Z15" s="8" t="s">
        <v>8</v>
      </c>
      <c r="AA15" s="8" t="s">
        <v>8</v>
      </c>
      <c r="AB15" s="8" t="s">
        <v>8</v>
      </c>
      <c r="AC15" s="8" t="s">
        <v>8</v>
      </c>
      <c r="AD15" s="8" t="s">
        <v>8</v>
      </c>
      <c r="AE15" s="8" t="s">
        <v>8</v>
      </c>
      <c r="AF15" s="8" t="s">
        <v>8</v>
      </c>
      <c r="AG15" s="8" t="s">
        <v>8</v>
      </c>
      <c r="AH15" s="8" t="s">
        <v>8</v>
      </c>
      <c r="AI15" s="8" t="s">
        <v>8</v>
      </c>
    </row>
    <row r="16" spans="1:55" ht="14.25" customHeight="1" x14ac:dyDescent="0.55000000000000004">
      <c r="A16" s="3" t="s">
        <v>9</v>
      </c>
      <c r="B16" s="8">
        <f t="shared" ref="B16:AB16" si="8">B8/B9</f>
        <v>0.15161570117324252</v>
      </c>
      <c r="C16" s="8">
        <f t="shared" si="8"/>
        <v>0.1327979991601034</v>
      </c>
      <c r="D16" s="8">
        <f t="shared" si="8"/>
        <v>0.11277926808665335</v>
      </c>
      <c r="E16" s="8">
        <f t="shared" si="8"/>
        <v>8.0263932612527664E-2</v>
      </c>
      <c r="F16" s="8">
        <f t="shared" si="8"/>
        <v>9.98331741271479E-2</v>
      </c>
      <c r="G16" s="8">
        <f t="shared" si="8"/>
        <v>7.6076015693952906E-2</v>
      </c>
      <c r="H16" s="8">
        <f t="shared" si="8"/>
        <v>9.1585232706018802E-2</v>
      </c>
      <c r="I16" s="8">
        <f t="shared" si="8"/>
        <v>9.2818459911794216E-2</v>
      </c>
      <c r="J16" s="8">
        <f t="shared" si="8"/>
        <v>8.9042323421056654E-2</v>
      </c>
      <c r="K16" s="8">
        <f t="shared" si="8"/>
        <v>8.5206939798192133E-2</v>
      </c>
      <c r="L16" s="8">
        <f t="shared" si="8"/>
        <v>0.10108646096736058</v>
      </c>
      <c r="M16" s="8">
        <f t="shared" si="8"/>
        <v>0.1223380673942937</v>
      </c>
      <c r="N16" s="9">
        <f t="shared" si="8"/>
        <v>0.13880099548086633</v>
      </c>
      <c r="O16" s="9">
        <f t="shared" si="8"/>
        <v>8.2188376068285635E-2</v>
      </c>
      <c r="P16" s="9">
        <f t="shared" si="8"/>
        <v>9.9077348909050927E-2</v>
      </c>
      <c r="Q16" s="9">
        <f t="shared" si="8"/>
        <v>9.4005380669788016E-2</v>
      </c>
      <c r="R16" s="9">
        <f t="shared" si="8"/>
        <v>0.12541864721248516</v>
      </c>
      <c r="S16" s="9">
        <f t="shared" si="8"/>
        <v>0.12719419320266956</v>
      </c>
      <c r="T16" s="9">
        <f t="shared" si="8"/>
        <v>0.17164211036784527</v>
      </c>
      <c r="U16" s="9">
        <f t="shared" si="8"/>
        <v>0.10871646236073071</v>
      </c>
      <c r="V16" s="9">
        <f t="shared" si="8"/>
        <v>0.10409326989430864</v>
      </c>
      <c r="W16" s="9">
        <f t="shared" si="8"/>
        <v>8.692901851111999E-2</v>
      </c>
      <c r="X16" s="9">
        <f t="shared" si="8"/>
        <v>0.12690944284712433</v>
      </c>
      <c r="Y16" s="9">
        <f t="shared" si="8"/>
        <v>0.10154050187203205</v>
      </c>
      <c r="Z16" s="9">
        <f t="shared" si="8"/>
        <v>9.5113093338280788E-2</v>
      </c>
      <c r="AA16" s="9">
        <f t="shared" si="8"/>
        <v>8.879045266650322E-2</v>
      </c>
      <c r="AB16" s="9">
        <f t="shared" si="8"/>
        <v>9.4123510300529067E-2</v>
      </c>
      <c r="AC16" s="9">
        <v>8.1642046922304104E-2</v>
      </c>
      <c r="AD16" s="9">
        <v>8.8445277151353099E-2</v>
      </c>
      <c r="AE16" s="9">
        <v>9.0999999999999998E-2</v>
      </c>
      <c r="AF16" s="9">
        <v>9.2999999999999999E-2</v>
      </c>
      <c r="AG16" s="9">
        <v>0.09</v>
      </c>
      <c r="AH16" s="11">
        <v>0.11899999999999999</v>
      </c>
      <c r="AI16" s="11">
        <v>0.14399999999999999</v>
      </c>
    </row>
    <row r="17" spans="1:35" ht="14.25" customHeight="1" x14ac:dyDescent="0.55000000000000004">
      <c r="A17" s="3" t="s">
        <v>13</v>
      </c>
      <c r="B17" s="12"/>
      <c r="C17" s="6"/>
      <c r="D17" s="6"/>
      <c r="E17" s="6"/>
      <c r="F17" s="6"/>
      <c r="G17" s="12"/>
      <c r="H17" s="6"/>
      <c r="I17" s="6"/>
      <c r="J17" s="6"/>
      <c r="K17" s="6"/>
      <c r="L17" s="6"/>
      <c r="M17" s="6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5"/>
      <c r="AI17" s="4"/>
    </row>
    <row r="18" spans="1:35" ht="14.25" customHeight="1" x14ac:dyDescent="0.55000000000000004">
      <c r="A18" s="3" t="s">
        <v>2</v>
      </c>
      <c r="B18" s="13">
        <v>1880.6690007867523</v>
      </c>
      <c r="C18" s="13">
        <v>2894.0003511172545</v>
      </c>
      <c r="D18" s="13">
        <v>3547.0774689117984</v>
      </c>
      <c r="E18" s="13">
        <v>2587.2432164552474</v>
      </c>
      <c r="F18" s="13">
        <v>2825.6580606321686</v>
      </c>
      <c r="G18" s="13">
        <v>3046.6160101382247</v>
      </c>
      <c r="H18" s="13">
        <v>3126.6763282203128</v>
      </c>
      <c r="I18" s="13">
        <v>3124.2231219368196</v>
      </c>
      <c r="J18" s="13">
        <v>3165.5007503368088</v>
      </c>
      <c r="K18" s="13">
        <v>3623.8853115762145</v>
      </c>
      <c r="L18" s="13">
        <v>3380.2613105670707</v>
      </c>
      <c r="M18" s="13">
        <v>2967.5705388932302</v>
      </c>
      <c r="N18" s="4">
        <v>4557.1239673463378</v>
      </c>
      <c r="O18" s="4">
        <v>4324.6111060840585</v>
      </c>
      <c r="P18" s="4">
        <v>6266.3853260842279</v>
      </c>
      <c r="Q18" s="4">
        <v>5225.4012609114425</v>
      </c>
      <c r="R18" s="4">
        <v>7209.5794008573694</v>
      </c>
      <c r="S18" s="4">
        <v>6987</v>
      </c>
      <c r="T18" s="4">
        <v>6878</v>
      </c>
      <c r="U18" s="4">
        <v>3291</v>
      </c>
      <c r="V18" s="4">
        <v>4741</v>
      </c>
      <c r="W18" s="4">
        <v>4580</v>
      </c>
      <c r="X18" s="4">
        <v>5176</v>
      </c>
      <c r="Y18" s="4">
        <v>7918.94091796875</v>
      </c>
      <c r="Z18" s="4">
        <v>8450.7919921875</v>
      </c>
      <c r="AA18" s="4">
        <v>7901.5263671875</v>
      </c>
      <c r="AB18" s="4">
        <v>7044.12353515625</v>
      </c>
      <c r="AC18" s="4">
        <v>8065.9208984375</v>
      </c>
      <c r="AD18" s="4">
        <v>9283.3623046875</v>
      </c>
      <c r="AE18" s="4">
        <v>7764</v>
      </c>
      <c r="AF18" s="4">
        <v>6616</v>
      </c>
      <c r="AG18" s="4">
        <v>6616</v>
      </c>
      <c r="AH18" s="5">
        <v>9601</v>
      </c>
      <c r="AI18" s="4">
        <v>10650</v>
      </c>
    </row>
    <row r="19" spans="1:35" ht="14.25" customHeight="1" x14ac:dyDescent="0.55000000000000004">
      <c r="A19" s="3" t="s">
        <v>14</v>
      </c>
      <c r="B19" s="13"/>
      <c r="C19" s="13"/>
      <c r="D19" s="6"/>
      <c r="E19" s="6"/>
      <c r="F19" s="6"/>
      <c r="G19" s="6"/>
      <c r="H19" s="6"/>
      <c r="I19" s="6"/>
      <c r="J19" s="6"/>
      <c r="K19" s="6"/>
      <c r="L19" s="13">
        <v>1548.7911637280631</v>
      </c>
      <c r="M19" s="13">
        <v>1333.6931113689054</v>
      </c>
      <c r="N19" s="4">
        <v>1141.5775337375098</v>
      </c>
      <c r="O19" s="4">
        <v>193.71769257796839</v>
      </c>
      <c r="P19" s="4">
        <v>1253.5166693254191</v>
      </c>
      <c r="Q19" s="4">
        <v>1301.8939240612833</v>
      </c>
      <c r="R19" s="4">
        <v>1137.0904674539865</v>
      </c>
      <c r="S19" s="4">
        <v>1201</v>
      </c>
      <c r="T19" s="4">
        <v>1563</v>
      </c>
      <c r="U19" s="4">
        <v>1691</v>
      </c>
      <c r="V19" s="4">
        <v>1778</v>
      </c>
      <c r="W19" s="4">
        <v>1335</v>
      </c>
      <c r="X19" s="4">
        <v>1697</v>
      </c>
      <c r="Y19" s="4">
        <v>1850.3975830078125</v>
      </c>
      <c r="Z19" s="4">
        <v>1667.958984375</v>
      </c>
      <c r="AA19" s="4">
        <v>1366.8330078125</v>
      </c>
      <c r="AB19" s="4">
        <v>1555</v>
      </c>
      <c r="AC19" s="4">
        <v>1918.7786865234375</v>
      </c>
      <c r="AD19" s="4">
        <v>2558.97314453125</v>
      </c>
      <c r="AE19" s="4">
        <v>2446.805908203125</v>
      </c>
      <c r="AF19" s="4">
        <v>2233</v>
      </c>
      <c r="AG19" s="4">
        <v>2575</v>
      </c>
      <c r="AH19" s="5">
        <v>2512</v>
      </c>
      <c r="AI19" s="4">
        <v>3127</v>
      </c>
    </row>
    <row r="20" spans="1:35" ht="14.25" customHeight="1" x14ac:dyDescent="0.55000000000000004">
      <c r="A20" s="3" t="s">
        <v>15</v>
      </c>
      <c r="B20" s="13"/>
      <c r="C20" s="13"/>
      <c r="D20" s="6"/>
      <c r="E20" s="6"/>
      <c r="F20" s="6"/>
      <c r="G20" s="6"/>
      <c r="H20" s="6"/>
      <c r="I20" s="6"/>
      <c r="J20" s="6"/>
      <c r="K20" s="6"/>
      <c r="L20" s="13">
        <v>811.78145389419285</v>
      </c>
      <c r="M20" s="13">
        <v>940.06899930941995</v>
      </c>
      <c r="N20" s="4">
        <v>889.06378332489976</v>
      </c>
      <c r="O20" s="4">
        <v>979.37864970325347</v>
      </c>
      <c r="P20" s="4">
        <v>986.80637173040316</v>
      </c>
      <c r="Q20" s="4">
        <v>1086.6450930080928</v>
      </c>
      <c r="R20" s="4">
        <v>889.94893431830496</v>
      </c>
      <c r="S20" s="4">
        <v>1248</v>
      </c>
      <c r="T20" s="4">
        <v>1152</v>
      </c>
      <c r="U20" s="4">
        <v>1164</v>
      </c>
      <c r="V20" s="4">
        <v>1144</v>
      </c>
      <c r="W20" s="4">
        <v>1021</v>
      </c>
      <c r="X20" s="4">
        <v>1352</v>
      </c>
      <c r="Y20" s="4">
        <v>1071.4789276123047</v>
      </c>
      <c r="Z20" s="4">
        <v>1077.2353553771973</v>
      </c>
      <c r="AA20" s="4">
        <v>2769.1579055786133</v>
      </c>
      <c r="AB20" s="4">
        <v>1819.8987731933594</v>
      </c>
      <c r="AC20" s="4">
        <v>1341.5387725830078</v>
      </c>
      <c r="AD20" s="4">
        <v>1359</v>
      </c>
      <c r="AE20" s="4">
        <v>1548.9657440185547</v>
      </c>
      <c r="AF20" s="4">
        <v>1227.6609420776367</v>
      </c>
      <c r="AG20" s="4">
        <v>1231</v>
      </c>
      <c r="AH20" s="5">
        <v>1250</v>
      </c>
      <c r="AI20" s="4">
        <v>1611</v>
      </c>
    </row>
    <row r="21" spans="1:35" ht="14.25" customHeight="1" x14ac:dyDescent="0.55000000000000004">
      <c r="A21" s="3" t="s">
        <v>16</v>
      </c>
      <c r="B21" s="13"/>
      <c r="C21" s="13"/>
      <c r="D21" s="6"/>
      <c r="E21" s="6"/>
      <c r="F21" s="6"/>
      <c r="G21" s="6"/>
      <c r="H21" s="6"/>
      <c r="I21" s="6"/>
      <c r="J21" s="6"/>
      <c r="K21" s="6"/>
      <c r="L21" s="4">
        <v>219.81030487503747</v>
      </c>
      <c r="M21" s="4">
        <v>271.55787153269938</v>
      </c>
      <c r="N21" s="4">
        <v>186.43417029010993</v>
      </c>
      <c r="O21" s="4">
        <v>236.87103621629393</v>
      </c>
      <c r="P21" s="4">
        <v>409.3986492737364</v>
      </c>
      <c r="Q21" s="4">
        <v>483.30204293058233</v>
      </c>
      <c r="R21" s="4">
        <v>500.72001711440203</v>
      </c>
      <c r="S21" s="4">
        <v>598</v>
      </c>
      <c r="T21" s="4">
        <v>699</v>
      </c>
      <c r="U21" s="4">
        <v>887</v>
      </c>
      <c r="V21" s="4">
        <v>934</v>
      </c>
      <c r="W21" s="4">
        <v>1196</v>
      </c>
      <c r="X21" s="4">
        <v>1945</v>
      </c>
      <c r="Y21" s="4">
        <v>2953.9618167877197</v>
      </c>
      <c r="Z21" s="4">
        <v>1882.3106498718262</v>
      </c>
      <c r="AA21" s="4">
        <v>927.54471397399902</v>
      </c>
      <c r="AB21" s="4">
        <v>1159.1794700622559</v>
      </c>
      <c r="AC21" s="4">
        <v>1897.306131362915</v>
      </c>
      <c r="AD21" s="4">
        <v>2155.0756168365479</v>
      </c>
      <c r="AE21" s="4">
        <v>2263.9261131286621</v>
      </c>
      <c r="AF21" s="4">
        <v>1847.6935348510742</v>
      </c>
      <c r="AG21" s="4">
        <v>2540</v>
      </c>
      <c r="AH21" s="5">
        <v>2710</v>
      </c>
      <c r="AI21" s="4">
        <v>3718</v>
      </c>
    </row>
    <row r="22" spans="1:35" ht="14.25" customHeight="1" x14ac:dyDescent="0.55000000000000004">
      <c r="A22" s="3" t="s">
        <v>12</v>
      </c>
      <c r="B22" s="13">
        <v>2184.6301814753856</v>
      </c>
      <c r="C22" s="13">
        <v>1921.5891400891351</v>
      </c>
      <c r="D22" s="13">
        <v>1639.8889780229197</v>
      </c>
      <c r="E22" s="13">
        <v>1422.6253727004773</v>
      </c>
      <c r="F22" s="13">
        <v>1608.5415567961727</v>
      </c>
      <c r="G22" s="13">
        <v>1656.4703347535642</v>
      </c>
      <c r="H22" s="13">
        <v>1763.4523607192841</v>
      </c>
      <c r="I22" s="13">
        <v>1966.0814845566119</v>
      </c>
      <c r="J22" s="13">
        <v>1797.0230259610835</v>
      </c>
      <c r="K22" s="13">
        <v>1755.6547924625352</v>
      </c>
      <c r="L22" s="6" t="s">
        <v>8</v>
      </c>
      <c r="M22" s="6" t="s">
        <v>8</v>
      </c>
      <c r="N22" s="4" t="s">
        <v>8</v>
      </c>
      <c r="O22" s="4" t="s">
        <v>8</v>
      </c>
      <c r="P22" s="4" t="s">
        <v>8</v>
      </c>
      <c r="Q22" s="4" t="s">
        <v>8</v>
      </c>
      <c r="R22" s="4" t="s">
        <v>8</v>
      </c>
      <c r="S22" s="4" t="s">
        <v>8</v>
      </c>
      <c r="T22" s="4" t="s">
        <v>8</v>
      </c>
      <c r="U22" s="4" t="s">
        <v>8</v>
      </c>
      <c r="V22" s="4" t="s">
        <v>8</v>
      </c>
      <c r="W22" s="4" t="s">
        <v>8</v>
      </c>
      <c r="X22" s="4" t="s">
        <v>8</v>
      </c>
      <c r="Y22" s="6" t="s">
        <v>8</v>
      </c>
      <c r="Z22" s="6" t="s">
        <v>8</v>
      </c>
      <c r="AA22" s="6" t="s">
        <v>8</v>
      </c>
      <c r="AB22" s="6" t="s">
        <v>8</v>
      </c>
      <c r="AC22" s="6" t="s">
        <v>8</v>
      </c>
      <c r="AD22" s="6" t="s">
        <v>8</v>
      </c>
      <c r="AE22" s="6" t="s">
        <v>8</v>
      </c>
      <c r="AF22" s="6" t="s">
        <v>8</v>
      </c>
      <c r="AG22" s="6" t="s">
        <v>8</v>
      </c>
      <c r="AH22" s="6" t="s">
        <v>8</v>
      </c>
      <c r="AI22" s="6" t="s">
        <v>8</v>
      </c>
    </row>
    <row r="23" spans="1:35" ht="14.25" customHeight="1" x14ac:dyDescent="0.55000000000000004">
      <c r="A23" s="3" t="s">
        <v>9</v>
      </c>
      <c r="B23" s="6">
        <f t="shared" ref="B23:R23" si="9">SUM(B18:B22)</f>
        <v>4065.2991822621379</v>
      </c>
      <c r="C23" s="6">
        <f t="shared" si="9"/>
        <v>4815.5894912063895</v>
      </c>
      <c r="D23" s="6">
        <f t="shared" si="9"/>
        <v>5186.9664469347181</v>
      </c>
      <c r="E23" s="6">
        <f t="shared" si="9"/>
        <v>4009.8685891557247</v>
      </c>
      <c r="F23" s="6">
        <f t="shared" si="9"/>
        <v>4434.1996174283413</v>
      </c>
      <c r="G23" s="6">
        <f t="shared" si="9"/>
        <v>4703.0863448917889</v>
      </c>
      <c r="H23" s="6">
        <f t="shared" si="9"/>
        <v>4890.1286889395969</v>
      </c>
      <c r="I23" s="6">
        <f t="shared" si="9"/>
        <v>5090.3046064934315</v>
      </c>
      <c r="J23" s="6">
        <f t="shared" si="9"/>
        <v>4962.5237762978923</v>
      </c>
      <c r="K23" s="6">
        <f t="shared" si="9"/>
        <v>5379.5401040387496</v>
      </c>
      <c r="L23" s="6">
        <f t="shared" si="9"/>
        <v>5960.644233064364</v>
      </c>
      <c r="M23" s="6">
        <f t="shared" si="9"/>
        <v>5512.8905211042547</v>
      </c>
      <c r="N23" s="4">
        <f t="shared" si="9"/>
        <v>6774.1994546988581</v>
      </c>
      <c r="O23" s="4">
        <f t="shared" si="9"/>
        <v>5734.5784845815742</v>
      </c>
      <c r="P23" s="4">
        <f t="shared" si="9"/>
        <v>8916.1070164137873</v>
      </c>
      <c r="Q23" s="4">
        <f t="shared" si="9"/>
        <v>8097.2423209114013</v>
      </c>
      <c r="R23" s="4">
        <f t="shared" si="9"/>
        <v>9737.3388197440618</v>
      </c>
      <c r="S23" s="4">
        <v>10035</v>
      </c>
      <c r="T23" s="4">
        <v>10293</v>
      </c>
      <c r="U23" s="4">
        <f>SUM(U18:U22)</f>
        <v>7033</v>
      </c>
      <c r="V23" s="4">
        <v>8598</v>
      </c>
      <c r="W23" s="4">
        <v>8132</v>
      </c>
      <c r="X23" s="4">
        <v>10170</v>
      </c>
      <c r="Y23" s="4">
        <v>13794.779245376587</v>
      </c>
      <c r="Z23" s="4">
        <v>13078.296981811523</v>
      </c>
      <c r="AA23" s="4">
        <v>12965.061994552612</v>
      </c>
      <c r="AB23" s="4">
        <v>11578</v>
      </c>
      <c r="AC23" s="4">
        <v>13223.54448890686</v>
      </c>
      <c r="AD23" s="4">
        <v>15356.617734909058</v>
      </c>
      <c r="AE23" s="4">
        <v>14024</v>
      </c>
      <c r="AF23" s="4">
        <v>11925</v>
      </c>
      <c r="AG23" s="4">
        <v>12962</v>
      </c>
      <c r="AH23" s="5">
        <v>16072</v>
      </c>
      <c r="AI23" s="4">
        <v>19106</v>
      </c>
    </row>
    <row r="24" spans="1:35" ht="14.25" customHeight="1" x14ac:dyDescent="0.55000000000000004">
      <c r="A24" s="3" t="s">
        <v>17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5"/>
      <c r="AI24" s="4"/>
    </row>
    <row r="25" spans="1:35" ht="14.25" customHeight="1" x14ac:dyDescent="0.55000000000000004">
      <c r="A25" s="3" t="s">
        <v>2</v>
      </c>
      <c r="B25" s="14">
        <v>-0.16276536201624339</v>
      </c>
      <c r="C25" s="14">
        <v>0.5388142995426568</v>
      </c>
      <c r="D25" s="14">
        <v>0.22566587372472782</v>
      </c>
      <c r="E25" s="14">
        <v>-0.27059861558394915</v>
      </c>
      <c r="F25" s="14">
        <v>9.2150147562690563E-2</v>
      </c>
      <c r="G25" s="14">
        <v>7.8196988016527053E-2</v>
      </c>
      <c r="H25" s="14">
        <v>2.6278440675054356E-2</v>
      </c>
      <c r="I25" s="14">
        <v>-7.8460512888781867E-4</v>
      </c>
      <c r="J25" s="14">
        <v>1.321212563538026E-2</v>
      </c>
      <c r="K25" s="14">
        <v>0.14480633472938961</v>
      </c>
      <c r="L25" s="14">
        <v>-6.7227293377885355E-2</v>
      </c>
      <c r="M25" s="14">
        <v>-0.12208842268605792</v>
      </c>
      <c r="N25" s="9">
        <v>0.53564132937036757</v>
      </c>
      <c r="O25" s="9">
        <v>-5.102184248844864E-2</v>
      </c>
      <c r="P25" s="9">
        <v>0.44900551110096187</v>
      </c>
      <c r="Q25" s="9">
        <v>-0.16612193649177981</v>
      </c>
      <c r="R25" s="9">
        <v>0.3797178514860764</v>
      </c>
      <c r="S25" s="9">
        <v>-3.0860746037783569E-2</v>
      </c>
      <c r="T25" s="9">
        <v>-1.5557994650877588E-2</v>
      </c>
      <c r="U25" s="9">
        <v>-0.52152442780980535</v>
      </c>
      <c r="V25" s="9">
        <v>0.44051421324434814</v>
      </c>
      <c r="W25" s="9">
        <v>-3.3957192883592169E-2</v>
      </c>
      <c r="X25" s="9">
        <v>0.13012272387964216</v>
      </c>
      <c r="Y25" s="9">
        <v>0.10029180353238004</v>
      </c>
      <c r="Z25" s="9">
        <v>6.7161894466460106E-2</v>
      </c>
      <c r="AA25" s="9">
        <v>-6.4995757262488504E-2</v>
      </c>
      <c r="AB25" s="9">
        <v>0.107</v>
      </c>
      <c r="AC25" s="9">
        <v>0.14499999999999999</v>
      </c>
      <c r="AD25" s="9">
        <v>0.15093641675880201</v>
      </c>
      <c r="AE25" s="9">
        <v>0.16400000000000001</v>
      </c>
      <c r="AF25" s="9">
        <v>0.14799999999999999</v>
      </c>
      <c r="AG25" s="9">
        <v>0</v>
      </c>
      <c r="AH25" s="11">
        <v>0.45100000000000001</v>
      </c>
      <c r="AI25" s="11">
        <v>0.109</v>
      </c>
    </row>
    <row r="26" spans="1:35" ht="14.25" customHeight="1" x14ac:dyDescent="0.55000000000000004">
      <c r="A26" s="3" t="s">
        <v>14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>
        <v>-0.13888124971051583</v>
      </c>
      <c r="N26" s="9">
        <v>-0.14404781429380534</v>
      </c>
      <c r="O26" s="9">
        <v>-0.8303070208961284</v>
      </c>
      <c r="P26" s="9">
        <v>5.4708424545212768</v>
      </c>
      <c r="Q26" s="9">
        <v>3.8593228091572486E-2</v>
      </c>
      <c r="R26" s="9">
        <v>-0.12658746888777941</v>
      </c>
      <c r="S26" s="9">
        <v>5.6465032407240587E-2</v>
      </c>
      <c r="T26" s="9">
        <v>0.3011318157485533</v>
      </c>
      <c r="U26" s="9">
        <v>8.1726653096170027E-2</v>
      </c>
      <c r="V26" s="9">
        <v>5.1827810539432306E-2</v>
      </c>
      <c r="W26" s="9">
        <v>-0.24939388930214634</v>
      </c>
      <c r="X26" s="9">
        <v>0.27108204332944907</v>
      </c>
      <c r="Y26" s="9">
        <v>-6.918613570120101E-2</v>
      </c>
      <c r="Z26" s="9">
        <v>-9.8594269852135999E-2</v>
      </c>
      <c r="AA26" s="9">
        <v>-0.18053560032552901</v>
      </c>
      <c r="AB26" s="9">
        <v>0.13631293328198699</v>
      </c>
      <c r="AC26" s="9">
        <v>0.235411039733467</v>
      </c>
      <c r="AD26" s="9">
        <v>0.33364675432472901</v>
      </c>
      <c r="AE26" s="9">
        <v>-4.3832908746164898E-2</v>
      </c>
      <c r="AF26" s="9">
        <v>-8.6999999999999994E-2</v>
      </c>
      <c r="AG26" s="9">
        <v>0.153</v>
      </c>
      <c r="AH26" s="11">
        <v>-2.5000000000000001E-2</v>
      </c>
      <c r="AI26" s="11">
        <v>0.245</v>
      </c>
    </row>
    <row r="27" spans="1:35" ht="14.25" customHeight="1" x14ac:dyDescent="0.55000000000000004">
      <c r="A27" s="3" t="s">
        <v>15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>
        <v>0.15803212157634236</v>
      </c>
      <c r="N27" s="9">
        <v>-5.4256885422228576E-2</v>
      </c>
      <c r="O27" s="9">
        <v>0.10158423734301295</v>
      </c>
      <c r="P27" s="9">
        <v>7.5841167554554544E-3</v>
      </c>
      <c r="Q27" s="9">
        <v>0.10117356772090816</v>
      </c>
      <c r="R27" s="9">
        <v>-0.18101232863923031</v>
      </c>
      <c r="S27" s="9">
        <v>0.40268315244503866</v>
      </c>
      <c r="T27" s="9">
        <v>-7.710048002013252E-2</v>
      </c>
      <c r="U27" s="9">
        <v>1.0570379056723596E-2</v>
      </c>
      <c r="V27" s="9">
        <v>-1.7578234121109374E-2</v>
      </c>
      <c r="W27" s="9">
        <v>-0.10714627797839966</v>
      </c>
      <c r="X27" s="9">
        <v>0.32433955883119497</v>
      </c>
      <c r="Y27" s="9">
        <v>-0.25773993201266704</v>
      </c>
      <c r="Z27" s="9">
        <v>5.3724134152784604E-3</v>
      </c>
      <c r="AA27" s="9">
        <v>1.5706155036185001</v>
      </c>
      <c r="AB27" s="9">
        <v>-0.342797039660657</v>
      </c>
      <c r="AC27" s="9">
        <v>-0.26267683928899899</v>
      </c>
      <c r="AD27" s="9">
        <v>1.2999999999999999E-2</v>
      </c>
      <c r="AE27" s="9">
        <v>0.139622179406865</v>
      </c>
      <c r="AF27" s="9">
        <v>-0.20842981192245799</v>
      </c>
      <c r="AG27" s="9">
        <v>3.0000000000000001E-3</v>
      </c>
      <c r="AH27" s="11">
        <v>1.4999999999999999E-2</v>
      </c>
      <c r="AI27" s="11">
        <v>0.28899999999999998</v>
      </c>
    </row>
    <row r="28" spans="1:35" ht="14.25" customHeight="1" x14ac:dyDescent="0.55000000000000004">
      <c r="A28" s="3" t="s">
        <v>16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4">
        <v>0.23541920242128977</v>
      </c>
      <c r="N28" s="9">
        <v>-0.31346431153751086</v>
      </c>
      <c r="O28" s="9">
        <v>0.27053445110249519</v>
      </c>
      <c r="P28" s="9">
        <v>0.72836095038610982</v>
      </c>
      <c r="Q28" s="9">
        <v>0.18051694549542074</v>
      </c>
      <c r="R28" s="9">
        <v>3.6039521120587281E-2</v>
      </c>
      <c r="S28" s="9">
        <v>0.19428019563949633</v>
      </c>
      <c r="T28" s="9">
        <v>0.16994556222463544</v>
      </c>
      <c r="U28" s="9">
        <v>0.26850052056975754</v>
      </c>
      <c r="V28" s="9">
        <v>5.3124766605297961E-2</v>
      </c>
      <c r="W28" s="9">
        <v>0.28026272919576456</v>
      </c>
      <c r="X28" s="9">
        <v>0.625981430718343</v>
      </c>
      <c r="Y28" s="9">
        <v>0.1101027812294231</v>
      </c>
      <c r="Z28" s="9">
        <v>-0.36278436668530101</v>
      </c>
      <c r="AA28" s="9">
        <v>-0.50723079952973804</v>
      </c>
      <c r="AB28" s="9">
        <v>0.249728937698145</v>
      </c>
      <c r="AC28" s="9">
        <v>0.63666594582573899</v>
      </c>
      <c r="AD28" s="9">
        <v>0.13586077713693301</v>
      </c>
      <c r="AE28" s="9">
        <v>5.0501932738663997E-2</v>
      </c>
      <c r="AF28" s="9">
        <v>-0.184</v>
      </c>
      <c r="AG28" s="9">
        <v>0.375</v>
      </c>
      <c r="AH28" s="8">
        <v>6.7000000000000004E-2</v>
      </c>
      <c r="AI28" s="8">
        <v>0.372</v>
      </c>
    </row>
    <row r="29" spans="1:35" ht="14.25" customHeight="1" x14ac:dyDescent="0.55000000000000004">
      <c r="A29" s="3" t="s">
        <v>12</v>
      </c>
      <c r="B29" s="14">
        <v>0.10384144398729632</v>
      </c>
      <c r="C29" s="14">
        <v>-0.19146140885780341</v>
      </c>
      <c r="D29" s="14">
        <v>-0.22296474199315766</v>
      </c>
      <c r="E29" s="14">
        <v>-8.7795879148715977E-2</v>
      </c>
      <c r="F29" s="14">
        <v>0.14065583091702805</v>
      </c>
      <c r="G29" s="14">
        <v>1.7805818742990739E-2</v>
      </c>
      <c r="H29" s="14">
        <v>7.4637179004720625E-2</v>
      </c>
      <c r="I29" s="14">
        <v>0.14389961798105816</v>
      </c>
      <c r="J29" s="14">
        <v>-0.10770493588363124</v>
      </c>
      <c r="K29" s="14">
        <v>-6.4741095195144996E-2</v>
      </c>
      <c r="L29" s="14">
        <v>0.13308063414395918</v>
      </c>
      <c r="M29" s="8" t="s">
        <v>8</v>
      </c>
      <c r="N29" s="9" t="s">
        <v>8</v>
      </c>
      <c r="O29" s="9" t="s">
        <v>8</v>
      </c>
      <c r="P29" s="9" t="s">
        <v>8</v>
      </c>
      <c r="Q29" s="9" t="s">
        <v>8</v>
      </c>
      <c r="R29" s="9" t="s">
        <v>8</v>
      </c>
      <c r="S29" s="9" t="s">
        <v>8</v>
      </c>
      <c r="T29" s="9" t="s">
        <v>8</v>
      </c>
      <c r="U29" s="9" t="s">
        <v>8</v>
      </c>
      <c r="V29" s="9" t="s">
        <v>8</v>
      </c>
      <c r="W29" s="9" t="s">
        <v>8</v>
      </c>
      <c r="X29" s="9" t="s">
        <v>8</v>
      </c>
      <c r="Y29" s="8" t="s">
        <v>8</v>
      </c>
      <c r="Z29" s="8" t="s">
        <v>8</v>
      </c>
      <c r="AA29" s="8" t="s">
        <v>8</v>
      </c>
      <c r="AB29" s="8" t="s">
        <v>8</v>
      </c>
      <c r="AC29" s="8" t="s">
        <v>8</v>
      </c>
      <c r="AD29" s="8" t="s">
        <v>8</v>
      </c>
      <c r="AE29" s="8" t="s">
        <v>8</v>
      </c>
      <c r="AF29" s="8" t="s">
        <v>8</v>
      </c>
      <c r="AG29" s="6" t="s">
        <v>8</v>
      </c>
      <c r="AH29" s="6" t="s">
        <v>8</v>
      </c>
      <c r="AI29" s="6" t="s">
        <v>8</v>
      </c>
    </row>
    <row r="30" spans="1:35" ht="14.25" customHeight="1" x14ac:dyDescent="0.55000000000000004">
      <c r="A30" s="3" t="s">
        <v>9</v>
      </c>
      <c r="B30" s="8">
        <v>-5.1653550383225735E-2</v>
      </c>
      <c r="C30" s="8">
        <v>0.18455967821948904</v>
      </c>
      <c r="D30" s="8">
        <v>7.7119728832054479E-2</v>
      </c>
      <c r="E30" s="8">
        <v>-0.22693377137124329</v>
      </c>
      <c r="F30" s="8">
        <v>0.10582167939871553</v>
      </c>
      <c r="G30" s="8">
        <v>6.0639292468161583E-2</v>
      </c>
      <c r="H30" s="8">
        <v>3.9770127599499008E-2</v>
      </c>
      <c r="I30" s="8">
        <v>4.0934693192550921E-2</v>
      </c>
      <c r="J30" s="8">
        <v>-2.5102786586196829E-2</v>
      </c>
      <c r="K30" s="8">
        <v>8.403311430619638E-2</v>
      </c>
      <c r="L30" s="8">
        <v>-1.7106567453215007E-2</v>
      </c>
      <c r="M30" s="8">
        <v>-8.3578840082393954E-2</v>
      </c>
      <c r="N30" s="9">
        <v>0.36014013729433686</v>
      </c>
      <c r="O30" s="9">
        <v>-8.1673461930629965E-2</v>
      </c>
      <c r="P30" s="9">
        <v>0.4499728420580959</v>
      </c>
      <c r="Q30" s="9">
        <v>-0.10852323854835433</v>
      </c>
      <c r="R30" s="9">
        <v>0.27600156530915315</v>
      </c>
      <c r="S30" s="9">
        <v>5.1966542112168671E-3</v>
      </c>
      <c r="T30" s="9">
        <v>2.575158098579422E-2</v>
      </c>
      <c r="U30" s="9">
        <v>-0.31667238686060645</v>
      </c>
      <c r="V30" s="9">
        <v>0.22237835607961856</v>
      </c>
      <c r="W30" s="9">
        <v>-5.4105262245412004E-2</v>
      </c>
      <c r="X30" s="9">
        <v>0.25059431214304412</v>
      </c>
      <c r="Y30" s="9">
        <v>2.6282486186904899E-2</v>
      </c>
      <c r="Z30" s="9">
        <v>-5.1938653806670898E-2</v>
      </c>
      <c r="AA30" s="9">
        <v>-8.65823642148442E-3</v>
      </c>
      <c r="AB30" s="9">
        <v>-0.107111727835175</v>
      </c>
      <c r="AC30" s="9">
        <v>0.14211222444451399</v>
      </c>
      <c r="AD30" s="9">
        <v>0.16073873377158701</v>
      </c>
      <c r="AE30" s="9">
        <v>-8.6999999999999994E-2</v>
      </c>
      <c r="AF30" s="9">
        <v>-0.15</v>
      </c>
      <c r="AG30" s="8">
        <v>8.6999999999999994E-2</v>
      </c>
      <c r="AH30" s="11">
        <v>0.24</v>
      </c>
      <c r="AI30" s="11">
        <v>0.189</v>
      </c>
    </row>
    <row r="31" spans="1:35" ht="14.25" customHeight="1" x14ac:dyDescent="0.55000000000000004">
      <c r="A31" s="3" t="s">
        <v>18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E31" s="4"/>
      <c r="AF31" s="4"/>
      <c r="AG31" s="4"/>
      <c r="AH31" s="5"/>
      <c r="AI31" s="4"/>
    </row>
    <row r="32" spans="1:35" ht="14.25" customHeight="1" x14ac:dyDescent="0.55000000000000004">
      <c r="A32" s="3" t="s">
        <v>9</v>
      </c>
      <c r="B32" s="6">
        <v>380</v>
      </c>
      <c r="C32" s="6">
        <v>142</v>
      </c>
      <c r="D32" s="6">
        <v>234</v>
      </c>
      <c r="E32" s="6">
        <v>258</v>
      </c>
      <c r="F32" s="6">
        <v>217</v>
      </c>
      <c r="G32" s="6">
        <v>302</v>
      </c>
      <c r="H32" s="6">
        <v>567</v>
      </c>
      <c r="I32" s="6">
        <v>437</v>
      </c>
      <c r="J32" s="6">
        <v>500</v>
      </c>
      <c r="K32" s="6">
        <v>662</v>
      </c>
      <c r="L32" s="6">
        <v>831</v>
      </c>
      <c r="M32" s="6">
        <v>923</v>
      </c>
      <c r="N32" s="4">
        <v>1760.1944189999999</v>
      </c>
      <c r="O32" s="4">
        <v>1765.40275273</v>
      </c>
      <c r="P32" s="4">
        <v>1738.3870059999999</v>
      </c>
      <c r="Q32" s="4">
        <v>1761.7541059299999</v>
      </c>
      <c r="R32" s="4">
        <v>3842.0189019999998</v>
      </c>
      <c r="S32" s="4">
        <v>2907.5802250850356</v>
      </c>
      <c r="T32" s="4">
        <v>4013.119781362042</v>
      </c>
      <c r="U32" s="4">
        <v>4731.4066552791364</v>
      </c>
      <c r="V32" s="4">
        <v>4753.6242243483248</v>
      </c>
      <c r="W32" s="4">
        <v>6498.5039837568584</v>
      </c>
      <c r="X32" s="4">
        <v>6489.9017993274138</v>
      </c>
      <c r="Y32" s="4">
        <v>16482.827121133494</v>
      </c>
      <c r="Z32" s="4">
        <v>21445.575600678025</v>
      </c>
      <c r="AA32" s="4">
        <v>17371.787705921186</v>
      </c>
      <c r="AB32" s="4">
        <v>9252.9370445775639</v>
      </c>
      <c r="AC32" s="4">
        <v>5822.3932037901895</v>
      </c>
      <c r="AD32" s="4">
        <v>5547.1460789674347</v>
      </c>
      <c r="AE32" s="4">
        <v>5460.4918827603033</v>
      </c>
      <c r="AF32" s="6">
        <v>5218</v>
      </c>
      <c r="AG32" s="4">
        <v>8163</v>
      </c>
      <c r="AH32" s="15">
        <v>11589.188560705799</v>
      </c>
      <c r="AI32" s="16">
        <v>34171.472353618403</v>
      </c>
    </row>
    <row r="33" spans="1:35" ht="14.25" customHeight="1" x14ac:dyDescent="0.55000000000000004">
      <c r="A33" s="3" t="s">
        <v>19</v>
      </c>
      <c r="B33" s="8">
        <f t="shared" ref="B33:Q34" si="10">B$32/B8</f>
        <v>0.35494010636476153</v>
      </c>
      <c r="C33" s="8">
        <f t="shared" si="10"/>
        <v>0.13095903263054975</v>
      </c>
      <c r="D33" s="8">
        <f t="shared" ref="D33:AI33" si="11">D32/D8</f>
        <v>0.2167989282350771</v>
      </c>
      <c r="E33" s="8">
        <f t="shared" si="11"/>
        <v>0.31519924648482939</v>
      </c>
      <c r="F33" s="8">
        <f t="shared" si="11"/>
        <v>0.17359999899399872</v>
      </c>
      <c r="G33" s="8">
        <f t="shared" si="11"/>
        <v>0.28538384245040194</v>
      </c>
      <c r="H33" s="8">
        <f t="shared" si="11"/>
        <v>0.36829754126438413</v>
      </c>
      <c r="I33" s="8">
        <f t="shared" si="11"/>
        <v>0.25279298523874377</v>
      </c>
      <c r="J33" s="8">
        <f t="shared" si="11"/>
        <v>0.27243464812502671</v>
      </c>
      <c r="K33" s="8">
        <f t="shared" si="11"/>
        <v>0.33954964300562962</v>
      </c>
      <c r="L33" s="8">
        <f t="shared" si="11"/>
        <v>0.3089652821764961</v>
      </c>
      <c r="M33" s="8">
        <f t="shared" si="11"/>
        <v>0.25208151237489007</v>
      </c>
      <c r="N33" s="9">
        <f t="shared" si="11"/>
        <v>0.36728101228364335</v>
      </c>
      <c r="O33" s="9">
        <f t="shared" si="11"/>
        <v>0.59008776634974591</v>
      </c>
      <c r="P33" s="9">
        <f t="shared" si="11"/>
        <v>0.41913615895356282</v>
      </c>
      <c r="Q33" s="9">
        <f t="shared" si="11"/>
        <v>0.41382657592000943</v>
      </c>
      <c r="R33" s="9">
        <f t="shared" si="11"/>
        <v>0.5773924269585784</v>
      </c>
      <c r="S33" s="9">
        <f t="shared" si="11"/>
        <v>0.37119624985127481</v>
      </c>
      <c r="T33" s="9">
        <f t="shared" si="11"/>
        <v>0.33348178339388751</v>
      </c>
      <c r="U33" s="9">
        <f t="shared" si="11"/>
        <v>0.57862378076056453</v>
      </c>
      <c r="V33" s="9">
        <f t="shared" si="11"/>
        <v>0.55287557854714175</v>
      </c>
      <c r="W33" s="9">
        <f t="shared" si="11"/>
        <v>0.82963155671605493</v>
      </c>
      <c r="X33" s="9">
        <f t="shared" si="11"/>
        <v>0.47853574689038592</v>
      </c>
      <c r="Y33" s="9">
        <f t="shared" si="11"/>
        <v>1.3824157533566297</v>
      </c>
      <c r="Z33" s="9">
        <f t="shared" si="11"/>
        <v>1.6722131255075385</v>
      </c>
      <c r="AA33" s="9">
        <f t="shared" si="11"/>
        <v>1.3398923748471159</v>
      </c>
      <c r="AB33" s="9">
        <f t="shared" si="11"/>
        <v>0.62334526034610371</v>
      </c>
      <c r="AC33" s="9">
        <f t="shared" si="11"/>
        <v>0.41566768546368804</v>
      </c>
      <c r="AD33" s="9">
        <f t="shared" si="11"/>
        <v>0.34640742729228197</v>
      </c>
      <c r="AE33" s="9">
        <f t="shared" si="11"/>
        <v>0.33136063370109248</v>
      </c>
      <c r="AF33" s="9">
        <f t="shared" si="11"/>
        <v>0.32299597647787065</v>
      </c>
      <c r="AG33" s="9">
        <f t="shared" si="11"/>
        <v>0.49487723552591695</v>
      </c>
      <c r="AH33" s="9">
        <f t="shared" si="11"/>
        <v>0.47461661727847487</v>
      </c>
      <c r="AI33" s="9">
        <f t="shared" si="11"/>
        <v>1.0389939600966402</v>
      </c>
    </row>
    <row r="34" spans="1:35" ht="14.25" customHeight="1" x14ac:dyDescent="0.55000000000000004">
      <c r="A34" s="17" t="s">
        <v>20</v>
      </c>
      <c r="B34" s="8">
        <f t="shared" si="10"/>
        <v>5.3814493100998596E-2</v>
      </c>
      <c r="C34" s="8">
        <f t="shared" si="10"/>
        <v>1.7391097505279701E-2</v>
      </c>
      <c r="D34" s="8">
        <f t="shared" si="10"/>
        <v>2.4450424448322881E-2</v>
      </c>
      <c r="E34" s="8">
        <f t="shared" si="10"/>
        <v>2.5299131079377844E-2</v>
      </c>
      <c r="F34" s="8">
        <f t="shared" si="10"/>
        <v>1.7331038928040575E-2</v>
      </c>
      <c r="G34" s="8">
        <f t="shared" si="10"/>
        <v>2.1710865677057361E-2</v>
      </c>
      <c r="H34" s="8">
        <f t="shared" si="10"/>
        <v>3.3730616021753188E-2</v>
      </c>
      <c r="I34" s="8">
        <f t="shared" si="10"/>
        <v>2.3463855566365124E-2</v>
      </c>
      <c r="J34" s="8">
        <f t="shared" si="10"/>
        <v>2.4258214049450395E-2</v>
      </c>
      <c r="K34" s="8">
        <f t="shared" si="10"/>
        <v>2.8931985990078315E-2</v>
      </c>
      <c r="L34" s="8">
        <f t="shared" si="10"/>
        <v>3.1232206937003921E-2</v>
      </c>
      <c r="M34" s="8">
        <f t="shared" si="10"/>
        <v>3.0839165049774783E-2</v>
      </c>
      <c r="N34" s="9">
        <f t="shared" si="10"/>
        <v>5.0978970126189987E-2</v>
      </c>
      <c r="O34" s="9">
        <f t="shared" si="10"/>
        <v>4.8498355254047575E-2</v>
      </c>
      <c r="P34" s="9">
        <f t="shared" si="10"/>
        <v>4.1526899461041572E-2</v>
      </c>
      <c r="Q34" s="9">
        <f t="shared" si="10"/>
        <v>3.8901924800635417E-2</v>
      </c>
      <c r="R34" s="9">
        <f t="shared" ref="R34:AY34" si="12">R$32/R9</f>
        <v>7.241577709987855E-2</v>
      </c>
      <c r="S34" s="9">
        <f t="shared" si="12"/>
        <v>4.7214007519689453E-2</v>
      </c>
      <c r="T34" s="9">
        <f t="shared" si="12"/>
        <v>5.7239517070959506E-2</v>
      </c>
      <c r="U34" s="9">
        <f t="shared" si="12"/>
        <v>6.2905930482079625E-2</v>
      </c>
      <c r="V34" s="9">
        <f t="shared" si="12"/>
        <v>5.7550626815679663E-2</v>
      </c>
      <c r="W34" s="9">
        <f t="shared" si="12"/>
        <v>7.2119056951179233E-2</v>
      </c>
      <c r="X34" s="9">
        <f t="shared" si="12"/>
        <v>6.0730705020291383E-2</v>
      </c>
      <c r="Y34" s="9">
        <f t="shared" si="12"/>
        <v>0.14037118939163545</v>
      </c>
      <c r="Z34" s="9">
        <f t="shared" si="12"/>
        <v>0.15904936308789674</v>
      </c>
      <c r="AA34" s="9">
        <f t="shared" si="12"/>
        <v>0.11896965048707143</v>
      </c>
      <c r="AB34" s="9">
        <f t="shared" si="12"/>
        <v>5.8671444032972468E-2</v>
      </c>
      <c r="AC34" s="9">
        <f t="shared" si="12"/>
        <v>3.3935960662228003E-2</v>
      </c>
      <c r="AD34" s="9">
        <f t="shared" si="12"/>
        <v>3.0635868173650042E-2</v>
      </c>
      <c r="AE34" s="9">
        <f t="shared" si="12"/>
        <v>3.013333562951644E-2</v>
      </c>
      <c r="AF34" s="9">
        <f t="shared" si="12"/>
        <v>2.9946683654436621E-2</v>
      </c>
      <c r="AG34" s="9">
        <f t="shared" si="12"/>
        <v>4.4535495275298431E-2</v>
      </c>
      <c r="AH34" s="9">
        <f t="shared" si="12"/>
        <v>5.6381634358259096E-2</v>
      </c>
      <c r="AI34" s="9">
        <f t="shared" si="12"/>
        <v>0.14998605261627435</v>
      </c>
    </row>
    <row r="35" spans="1:35" ht="14.25" customHeight="1" x14ac:dyDescent="0.55000000000000004">
      <c r="A35" s="3" t="s">
        <v>21</v>
      </c>
      <c r="B35" s="6"/>
      <c r="C35" s="6"/>
      <c r="D35" s="6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E35" s="4"/>
      <c r="AF35" s="4"/>
      <c r="AG35" s="4"/>
      <c r="AH35" s="5"/>
      <c r="AI35" s="4"/>
    </row>
    <row r="36" spans="1:35" ht="14.25" hidden="1" customHeight="1" x14ac:dyDescent="0.55000000000000004">
      <c r="A36" s="3" t="s">
        <v>22</v>
      </c>
      <c r="B36" s="6"/>
      <c r="C36" s="6"/>
      <c r="D36" s="6"/>
      <c r="E36" s="6">
        <v>625</v>
      </c>
      <c r="F36" s="6">
        <v>601</v>
      </c>
      <c r="G36" s="6">
        <v>601</v>
      </c>
      <c r="H36" s="6">
        <v>838</v>
      </c>
      <c r="I36" s="6">
        <v>905</v>
      </c>
      <c r="J36" s="6">
        <v>945</v>
      </c>
      <c r="K36" s="6">
        <v>1104</v>
      </c>
      <c r="L36" s="6">
        <v>1190</v>
      </c>
      <c r="M36" s="6">
        <v>1342</v>
      </c>
      <c r="N36" s="4">
        <v>1709</v>
      </c>
      <c r="O36" s="4">
        <v>1098</v>
      </c>
      <c r="P36" s="4">
        <v>1261</v>
      </c>
      <c r="Q36" s="4">
        <v>1532</v>
      </c>
      <c r="R36" s="4">
        <v>2638</v>
      </c>
      <c r="S36" s="4">
        <v>1309.5487060546875</v>
      </c>
      <c r="T36" s="4">
        <v>1337.3955078125</v>
      </c>
      <c r="U36" s="4">
        <v>1629.1118774414063</v>
      </c>
      <c r="V36" s="4">
        <v>1685.3483276367188</v>
      </c>
      <c r="W36" s="4">
        <v>1432.2852172851563</v>
      </c>
      <c r="X36" s="4">
        <v>1530.8936767578125</v>
      </c>
      <c r="Y36" s="4">
        <v>1638.7691040039063</v>
      </c>
      <c r="Z36" s="4">
        <v>2339.1923828125</v>
      </c>
      <c r="AA36" s="4">
        <v>4009.605712890625</v>
      </c>
      <c r="AB36" s="4">
        <v>6092.0964965820313</v>
      </c>
      <c r="AC36" s="4">
        <v>5561.063232421875</v>
      </c>
      <c r="AD36" s="4">
        <v>5402.4560546875</v>
      </c>
      <c r="AE36" s="4">
        <v>6404.228759765625</v>
      </c>
      <c r="AF36" s="6">
        <v>7568.255615234375</v>
      </c>
      <c r="AG36" s="4">
        <v>7818.4078369140625</v>
      </c>
      <c r="AH36" s="5">
        <v>8778.523193359375</v>
      </c>
      <c r="AI36" s="4"/>
    </row>
    <row r="37" spans="1:35" ht="14.25" hidden="1" customHeight="1" x14ac:dyDescent="0.55000000000000004">
      <c r="A37" s="3" t="s">
        <v>23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/>
      <c r="O37" s="4"/>
      <c r="P37" s="4"/>
      <c r="Q37" s="4"/>
      <c r="R37" s="4"/>
      <c r="S37" s="4">
        <v>2638.754150390625</v>
      </c>
      <c r="T37" s="4">
        <v>7195.10498046875</v>
      </c>
      <c r="U37" s="4">
        <v>5103.416015625</v>
      </c>
      <c r="V37" s="4">
        <v>5348.31884765625</v>
      </c>
      <c r="W37" s="4">
        <v>4460.642578125</v>
      </c>
      <c r="X37" s="4">
        <v>5609.90625</v>
      </c>
      <c r="Y37" s="4">
        <v>5348.31396484375</v>
      </c>
      <c r="Z37" s="4">
        <v>4588.16064453125</v>
      </c>
      <c r="AA37" s="4">
        <v>3728.23828125</v>
      </c>
      <c r="AB37" s="4">
        <v>3652.87353515625</v>
      </c>
      <c r="AC37" s="4">
        <v>4666.7548828125</v>
      </c>
      <c r="AD37" s="4">
        <v>8579.15625</v>
      </c>
      <c r="AE37" s="4">
        <v>9158.2509765625</v>
      </c>
      <c r="AF37" s="6">
        <v>11444.9755859375</v>
      </c>
      <c r="AG37" s="4">
        <v>10413.5791015625</v>
      </c>
      <c r="AH37" s="5">
        <v>11270.625</v>
      </c>
      <c r="AI37" s="4"/>
    </row>
    <row r="38" spans="1:35" ht="14.25" customHeight="1" x14ac:dyDescent="0.55000000000000004">
      <c r="A38" s="3" t="s">
        <v>24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18">
        <v>7737.843994140625</v>
      </c>
      <c r="AB38" s="18">
        <v>9744.9700317382813</v>
      </c>
      <c r="AC38" s="18">
        <v>10227.818115234375</v>
      </c>
      <c r="AD38" s="18">
        <v>13981.6123046875</v>
      </c>
      <c r="AE38" s="18">
        <v>15572.527587890625</v>
      </c>
      <c r="AF38" s="19">
        <v>19013.231201171875</v>
      </c>
      <c r="AG38" s="18">
        <v>18231.986938476563</v>
      </c>
      <c r="AH38" s="20">
        <v>20176.551025390625</v>
      </c>
      <c r="AI38" s="18">
        <v>27771.607177734375</v>
      </c>
    </row>
    <row r="39" spans="1:35" ht="14.25" customHeight="1" x14ac:dyDescent="0.55000000000000004">
      <c r="A39" s="3" t="s">
        <v>25</v>
      </c>
      <c r="B39" s="6"/>
      <c r="C39" s="6"/>
      <c r="D39" s="6"/>
      <c r="E39" s="6">
        <v>24</v>
      </c>
      <c r="F39" s="6">
        <v>51</v>
      </c>
      <c r="G39" s="6">
        <v>40</v>
      </c>
      <c r="H39" s="6">
        <v>28</v>
      </c>
      <c r="I39" s="6">
        <v>22</v>
      </c>
      <c r="J39" s="6">
        <v>39</v>
      </c>
      <c r="K39" s="6">
        <v>53</v>
      </c>
      <c r="L39" s="6">
        <v>59</v>
      </c>
      <c r="M39" s="6">
        <v>64</v>
      </c>
      <c r="N39" s="4">
        <v>112</v>
      </c>
      <c r="O39" s="4">
        <v>95</v>
      </c>
      <c r="P39" s="4">
        <v>117</v>
      </c>
      <c r="Q39" s="4">
        <v>132</v>
      </c>
      <c r="R39" s="4">
        <v>236</v>
      </c>
      <c r="S39" s="4">
        <v>394.282398</v>
      </c>
      <c r="T39" s="4">
        <v>528.25965499999995</v>
      </c>
      <c r="U39" s="4">
        <v>539.31902100000002</v>
      </c>
      <c r="V39" s="4">
        <v>592.45182399999999</v>
      </c>
      <c r="W39" s="4">
        <v>699.80595100000005</v>
      </c>
      <c r="X39" s="4">
        <v>767.69082700000001</v>
      </c>
      <c r="Y39" s="4">
        <v>822.51593017578125</v>
      </c>
      <c r="Z39" s="4">
        <v>889.14154052734375</v>
      </c>
      <c r="AA39" s="4">
        <v>620.9564208984375</v>
      </c>
      <c r="AB39" s="4">
        <v>779.46148681640625</v>
      </c>
      <c r="AC39" s="4">
        <v>760.537353515625</v>
      </c>
      <c r="AD39" s="4">
        <v>812.14984130859375</v>
      </c>
      <c r="AE39" s="4">
        <v>842.1500244140625</v>
      </c>
      <c r="AF39" s="6">
        <v>788.19244384765625</v>
      </c>
      <c r="AG39" s="4">
        <v>947.20458984375</v>
      </c>
      <c r="AH39" s="5">
        <v>1258.5462646484375</v>
      </c>
      <c r="AI39" s="4">
        <v>1459.2022705078125</v>
      </c>
    </row>
    <row r="40" spans="1:35" ht="14.25" customHeight="1" x14ac:dyDescent="0.55000000000000004">
      <c r="A40" s="3" t="s">
        <v>2</v>
      </c>
      <c r="B40" s="6"/>
      <c r="C40" s="6"/>
      <c r="D40" s="6"/>
      <c r="E40" s="6">
        <v>1515</v>
      </c>
      <c r="F40" s="6">
        <v>1486</v>
      </c>
      <c r="G40" s="6">
        <v>1763</v>
      </c>
      <c r="H40" s="6">
        <v>2328</v>
      </c>
      <c r="I40" s="6">
        <v>2495</v>
      </c>
      <c r="J40" s="6">
        <v>2150</v>
      </c>
      <c r="K40" s="6">
        <v>2860</v>
      </c>
      <c r="L40" s="6">
        <v>3936</v>
      </c>
      <c r="M40" s="6">
        <v>4161</v>
      </c>
      <c r="N40" s="4">
        <v>5192</v>
      </c>
      <c r="O40" s="4">
        <v>3546</v>
      </c>
      <c r="P40" s="4">
        <v>4911</v>
      </c>
      <c r="Q40" s="4">
        <v>5002</v>
      </c>
      <c r="R40" s="4">
        <v>6787</v>
      </c>
      <c r="S40" s="4">
        <v>5546.2321985557346</v>
      </c>
      <c r="T40" s="4">
        <v>6240.7221082966353</v>
      </c>
      <c r="U40" s="4">
        <v>5641.5569245275001</v>
      </c>
      <c r="V40" s="4">
        <v>6971.4979068359116</v>
      </c>
      <c r="W40" s="4">
        <v>7073.3592611487193</v>
      </c>
      <c r="X40" s="4">
        <v>8708.0636409271792</v>
      </c>
      <c r="Y40" s="4">
        <v>8797.8955078125</v>
      </c>
      <c r="Z40" s="4">
        <v>10324.6328125</v>
      </c>
      <c r="AA40" s="4">
        <v>11194.9140625</v>
      </c>
      <c r="AB40" s="4">
        <v>10356.9541015625</v>
      </c>
      <c r="AC40" s="4">
        <v>9743.8232421875</v>
      </c>
      <c r="AD40" s="4">
        <v>11013.9970703125</v>
      </c>
      <c r="AE40" s="16">
        <v>9364.46875</v>
      </c>
      <c r="AF40" s="6">
        <v>7067.73486328125</v>
      </c>
      <c r="AG40" s="18">
        <v>8372.3720703125</v>
      </c>
      <c r="AH40" s="20">
        <v>13862.4736328125</v>
      </c>
      <c r="AI40" s="18">
        <v>17812.55859375</v>
      </c>
    </row>
    <row r="41" spans="1:35" ht="14.25" customHeight="1" x14ac:dyDescent="0.55000000000000004">
      <c r="A41" s="3" t="s">
        <v>26</v>
      </c>
      <c r="B41" s="6"/>
      <c r="C41" s="6"/>
      <c r="D41" s="6"/>
      <c r="E41" s="6">
        <v>188</v>
      </c>
      <c r="F41" s="6">
        <v>244</v>
      </c>
      <c r="G41" s="6">
        <v>250</v>
      </c>
      <c r="H41" s="6">
        <v>154</v>
      </c>
      <c r="I41" s="6">
        <v>194</v>
      </c>
      <c r="J41" s="6">
        <v>52</v>
      </c>
      <c r="K41" s="6">
        <v>0</v>
      </c>
      <c r="L41" s="6">
        <v>58</v>
      </c>
      <c r="M41" s="6">
        <v>201</v>
      </c>
      <c r="N41" s="4">
        <v>262</v>
      </c>
      <c r="O41" s="4">
        <v>186</v>
      </c>
      <c r="P41" s="4">
        <v>212</v>
      </c>
      <c r="Q41" s="4">
        <v>214</v>
      </c>
      <c r="R41" s="4">
        <v>314</v>
      </c>
      <c r="S41" s="4">
        <v>1156.6868239999999</v>
      </c>
      <c r="T41" s="4">
        <v>1482.5602570000001</v>
      </c>
      <c r="U41" s="4">
        <v>2195.7895629999998</v>
      </c>
      <c r="V41" s="4">
        <v>1860.057125</v>
      </c>
      <c r="W41" s="4">
        <v>3207.6534920000004</v>
      </c>
      <c r="X41" s="4">
        <v>3192.2762760000005</v>
      </c>
      <c r="Y41" s="4">
        <v>1720.97</v>
      </c>
      <c r="Z41" s="4">
        <v>1063.902</v>
      </c>
      <c r="AA41" s="4">
        <v>1507.3529999999998</v>
      </c>
      <c r="AB41" s="16">
        <v>2999.9849999999997</v>
      </c>
      <c r="AC41" s="16">
        <v>3000.8240033100001</v>
      </c>
      <c r="AD41" s="4">
        <v>3130.7356150000001</v>
      </c>
      <c r="AE41" s="16">
        <v>3318.335205078125</v>
      </c>
      <c r="AF41" s="6">
        <v>3433.0556640625</v>
      </c>
      <c r="AG41" s="4">
        <v>1765.8399414047599</v>
      </c>
      <c r="AH41" s="5">
        <v>1937.45849609375</v>
      </c>
      <c r="AI41" s="4">
        <v>0</v>
      </c>
    </row>
    <row r="42" spans="1:35" ht="14.25" customHeight="1" x14ac:dyDescent="0.55000000000000004">
      <c r="A42" s="3" t="s">
        <v>27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v>0</v>
      </c>
      <c r="O42" s="4">
        <v>242</v>
      </c>
      <c r="P42" s="4">
        <v>694</v>
      </c>
      <c r="Q42" s="4">
        <v>1318</v>
      </c>
      <c r="R42" s="4">
        <v>2518</v>
      </c>
      <c r="S42" s="4">
        <v>3881.243113</v>
      </c>
      <c r="T42" s="4">
        <v>2521.0043089999999</v>
      </c>
      <c r="U42" s="4">
        <v>2427.068569</v>
      </c>
      <c r="V42" s="4">
        <v>2603.6015790000001</v>
      </c>
      <c r="W42" s="4">
        <v>2390.6970580000002</v>
      </c>
      <c r="X42" s="4">
        <v>2265.4386840000002</v>
      </c>
      <c r="Y42" s="4">
        <v>2584.9235546875002</v>
      </c>
      <c r="Z42" s="4">
        <v>2979.32993359375</v>
      </c>
      <c r="AA42" s="4">
        <v>1951.7107207031252</v>
      </c>
      <c r="AB42" s="16">
        <v>2890.5150000000003</v>
      </c>
      <c r="AC42" s="16">
        <v>3429.3771685649999</v>
      </c>
      <c r="AD42" s="4">
        <v>2543.0519826562499</v>
      </c>
      <c r="AE42" s="4">
        <v>2705.87939453125</v>
      </c>
      <c r="AF42" s="6">
        <v>695.45220947265625</v>
      </c>
      <c r="AG42" s="4">
        <v>0.10000000149011612</v>
      </c>
      <c r="AH42" s="5">
        <v>0.10000000149011612</v>
      </c>
      <c r="AI42" s="4">
        <v>0</v>
      </c>
    </row>
    <row r="43" spans="1:35" ht="14.25" customHeight="1" x14ac:dyDescent="0.55000000000000004">
      <c r="A43" s="3" t="s">
        <v>28</v>
      </c>
      <c r="B43" s="6"/>
      <c r="C43" s="6"/>
      <c r="D43" s="6"/>
      <c r="E43" s="6">
        <f t="shared" ref="E43:X43" si="13">SUM(E36:E42)</f>
        <v>2352</v>
      </c>
      <c r="F43" s="6">
        <f t="shared" si="13"/>
        <v>2382</v>
      </c>
      <c r="G43" s="6">
        <f t="shared" si="13"/>
        <v>2654</v>
      </c>
      <c r="H43" s="6">
        <f t="shared" si="13"/>
        <v>3348</v>
      </c>
      <c r="I43" s="6">
        <f t="shared" si="13"/>
        <v>3616</v>
      </c>
      <c r="J43" s="6">
        <f t="shared" si="13"/>
        <v>3186</v>
      </c>
      <c r="K43" s="6">
        <f t="shared" si="13"/>
        <v>4017</v>
      </c>
      <c r="L43" s="6">
        <f t="shared" si="13"/>
        <v>5243</v>
      </c>
      <c r="M43" s="6">
        <f t="shared" si="13"/>
        <v>5768</v>
      </c>
      <c r="N43" s="6">
        <f t="shared" si="13"/>
        <v>7275</v>
      </c>
      <c r="O43" s="6">
        <f t="shared" si="13"/>
        <v>5167</v>
      </c>
      <c r="P43" s="6">
        <f t="shared" si="13"/>
        <v>7195</v>
      </c>
      <c r="Q43" s="6">
        <f t="shared" si="13"/>
        <v>8198</v>
      </c>
      <c r="R43" s="6">
        <f t="shared" si="13"/>
        <v>12493</v>
      </c>
      <c r="S43" s="6">
        <f t="shared" si="13"/>
        <v>14926.747390001048</v>
      </c>
      <c r="T43" s="6">
        <f t="shared" si="13"/>
        <v>19305.046817577884</v>
      </c>
      <c r="U43" s="6">
        <f t="shared" si="13"/>
        <v>17536.261970593907</v>
      </c>
      <c r="V43" s="6">
        <f t="shared" si="13"/>
        <v>19061.275610128883</v>
      </c>
      <c r="W43" s="6">
        <f t="shared" si="13"/>
        <v>19264.44355755888</v>
      </c>
      <c r="X43" s="6">
        <f t="shared" si="13"/>
        <v>22074.269354684995</v>
      </c>
      <c r="Y43" s="6">
        <v>20913.388061523401</v>
      </c>
      <c r="Z43" s="6">
        <v>22184.359313964844</v>
      </c>
      <c r="AA43" s="6">
        <v>23012.778198242188</v>
      </c>
      <c r="AB43" s="6">
        <v>26771.885620117188</v>
      </c>
      <c r="AC43" s="6">
        <v>27162.3798828125</v>
      </c>
      <c r="AD43" s="4">
        <v>31481.546813964844</v>
      </c>
      <c r="AE43" s="4">
        <v>31804.153930664063</v>
      </c>
      <c r="AF43" s="6">
        <v>30997.666381835938</v>
      </c>
      <c r="AG43" s="4">
        <v>29317.503540039063</v>
      </c>
      <c r="AH43" s="5">
        <v>35297.570922851563</v>
      </c>
      <c r="AI43" s="4">
        <v>47043.368041992188</v>
      </c>
    </row>
    <row r="44" spans="1:35" ht="14.25" customHeight="1" x14ac:dyDescent="0.55000000000000004">
      <c r="A44" s="3" t="s">
        <v>29</v>
      </c>
      <c r="B44" s="6"/>
      <c r="C44" s="6"/>
      <c r="D44" s="6"/>
      <c r="E44" s="6">
        <v>4052</v>
      </c>
      <c r="F44" s="6">
        <v>4659</v>
      </c>
      <c r="G44" s="6">
        <v>5112</v>
      </c>
      <c r="H44" s="6">
        <v>6095</v>
      </c>
      <c r="I44" s="6">
        <v>6167</v>
      </c>
      <c r="J44" s="6">
        <v>6812</v>
      </c>
      <c r="K44" s="6">
        <v>7539</v>
      </c>
      <c r="L44" s="6">
        <v>9217</v>
      </c>
      <c r="M44" s="6">
        <v>10414</v>
      </c>
      <c r="N44" s="4">
        <v>13453</v>
      </c>
      <c r="O44" s="4">
        <v>13054</v>
      </c>
      <c r="P44" s="4">
        <v>13917</v>
      </c>
      <c r="Q44" s="4">
        <v>16048</v>
      </c>
      <c r="R44" s="4">
        <v>20968</v>
      </c>
      <c r="S44" s="4">
        <v>26787.880418539047</v>
      </c>
      <c r="T44" s="4">
        <v>36036.742969512939</v>
      </c>
      <c r="U44" s="4">
        <v>29548.342089653015</v>
      </c>
      <c r="V44" s="4">
        <v>32374.371502161026</v>
      </c>
      <c r="W44" s="4">
        <v>32693.830016851425</v>
      </c>
      <c r="X44" s="4">
        <v>37801.202081441879</v>
      </c>
      <c r="Y44" s="4">
        <v>39080.548109436138</v>
      </c>
      <c r="Z44" s="4">
        <v>42924.842861359124</v>
      </c>
      <c r="AA44" s="4">
        <v>41621.221272291637</v>
      </c>
      <c r="AB44" s="4">
        <v>48023.875651667491</v>
      </c>
      <c r="AC44" s="4">
        <v>49761.774469425363</v>
      </c>
      <c r="AD44" s="18">
        <v>56610.733535504085</v>
      </c>
      <c r="AE44" s="18">
        <v>57541.788828446224</v>
      </c>
      <c r="AF44" s="19">
        <v>53652.450659109876</v>
      </c>
      <c r="AG44" s="18">
        <v>53812.71352971522</v>
      </c>
      <c r="AH44" s="20">
        <v>75075.927441489883</v>
      </c>
      <c r="AI44" s="18">
        <v>88581.589256938081</v>
      </c>
    </row>
    <row r="45" spans="1:35" ht="14.25" customHeight="1" x14ac:dyDescent="0.55000000000000004">
      <c r="A45" s="3" t="s">
        <v>30</v>
      </c>
      <c r="B45" s="6"/>
      <c r="C45" s="6"/>
      <c r="D45" s="6"/>
      <c r="E45" s="6">
        <f t="shared" ref="E45:AI45" si="14">(E40/E44)</f>
        <v>0.3738894373149062</v>
      </c>
      <c r="F45" s="6">
        <f t="shared" si="14"/>
        <v>0.31895256492809615</v>
      </c>
      <c r="G45" s="6">
        <f t="shared" si="14"/>
        <v>0.34487480438184664</v>
      </c>
      <c r="H45" s="6">
        <f t="shared" si="14"/>
        <v>0.38195242001640689</v>
      </c>
      <c r="I45" s="6">
        <f t="shared" si="14"/>
        <v>0.40457272579860548</v>
      </c>
      <c r="J45" s="6">
        <f t="shared" si="14"/>
        <v>0.31561949500880798</v>
      </c>
      <c r="K45" s="6">
        <f t="shared" si="14"/>
        <v>0.37936065791218992</v>
      </c>
      <c r="L45" s="6">
        <f t="shared" si="14"/>
        <v>0.42703699685363999</v>
      </c>
      <c r="M45" s="6">
        <f t="shared" si="14"/>
        <v>0.3995582869214519</v>
      </c>
      <c r="N45" s="4">
        <f t="shared" si="14"/>
        <v>0.38593622240392478</v>
      </c>
      <c r="O45" s="4">
        <f t="shared" si="14"/>
        <v>0.27164087635973649</v>
      </c>
      <c r="P45" s="4">
        <f t="shared" si="14"/>
        <v>0.35287777538262555</v>
      </c>
      <c r="Q45" s="4">
        <f t="shared" si="14"/>
        <v>0.31168993020937186</v>
      </c>
      <c r="R45" s="9">
        <f t="shared" si="14"/>
        <v>0.32368370850820299</v>
      </c>
      <c r="S45" s="9">
        <f t="shared" si="14"/>
        <v>0.20704259209389939</v>
      </c>
      <c r="T45" s="9">
        <f t="shared" si="14"/>
        <v>0.17317664122910004</v>
      </c>
      <c r="U45" s="9">
        <f t="shared" si="14"/>
        <v>0.19092634393531718</v>
      </c>
      <c r="V45" s="9">
        <f t="shared" si="14"/>
        <v>0.21534002309112182</v>
      </c>
      <c r="W45" s="9">
        <f t="shared" si="14"/>
        <v>0.21635150294422184</v>
      </c>
      <c r="X45" s="9">
        <f t="shared" si="14"/>
        <v>0.23036472814186815</v>
      </c>
      <c r="Y45" s="9">
        <f t="shared" si="14"/>
        <v>0.22512211147028965</v>
      </c>
      <c r="Z45" s="9">
        <f t="shared" si="14"/>
        <v>0.24052814464218383</v>
      </c>
      <c r="AA45" s="9">
        <f t="shared" si="14"/>
        <v>0.26897130166511368</v>
      </c>
      <c r="AB45" s="9">
        <f t="shared" si="14"/>
        <v>0.2156626045070747</v>
      </c>
      <c r="AC45" s="9">
        <f t="shared" si="14"/>
        <v>0.19580940081174761</v>
      </c>
      <c r="AD45" s="9">
        <f t="shared" si="14"/>
        <v>0.19455669238775969</v>
      </c>
      <c r="AE45" s="9">
        <f t="shared" si="14"/>
        <v>0.16274205131020542</v>
      </c>
      <c r="AF45" s="9">
        <f t="shared" si="14"/>
        <v>0.13173181795902159</v>
      </c>
      <c r="AG45" s="9">
        <f>(AG40/AG44)</f>
        <v>0.15558353261054753</v>
      </c>
      <c r="AH45" s="9">
        <f>(AH40/AH44)</f>
        <v>0.18464605240629445</v>
      </c>
      <c r="AI45" s="9">
        <f t="shared" si="14"/>
        <v>0.20108646439028352</v>
      </c>
    </row>
    <row r="46" spans="1:35" ht="14.25" customHeight="1" x14ac:dyDescent="0.55000000000000004">
      <c r="A46" s="3" t="s">
        <v>31</v>
      </c>
      <c r="B46" s="6"/>
      <c r="C46" s="6"/>
      <c r="D46" s="6"/>
      <c r="E46" s="6">
        <f t="shared" ref="E46:AI46" si="15">E43/E44</f>
        <v>0.58045409674234949</v>
      </c>
      <c r="F46" s="6">
        <f t="shared" si="15"/>
        <v>0.51126851255634254</v>
      </c>
      <c r="G46" s="6">
        <f t="shared" si="15"/>
        <v>0.51917057902973396</v>
      </c>
      <c r="H46" s="6">
        <f t="shared" si="15"/>
        <v>0.54930270713699758</v>
      </c>
      <c r="I46" s="6">
        <f t="shared" si="15"/>
        <v>0.58634668396302903</v>
      </c>
      <c r="J46" s="6">
        <f t="shared" si="15"/>
        <v>0.46770405167351731</v>
      </c>
      <c r="K46" s="6">
        <f t="shared" si="15"/>
        <v>0.53282928770393956</v>
      </c>
      <c r="L46" s="6">
        <f t="shared" si="15"/>
        <v>0.56884018661169578</v>
      </c>
      <c r="M46" s="6">
        <f t="shared" si="15"/>
        <v>0.55386979066641062</v>
      </c>
      <c r="N46" s="4">
        <f t="shared" si="15"/>
        <v>0.54077157511335761</v>
      </c>
      <c r="O46" s="4">
        <f t="shared" si="15"/>
        <v>0.39581737398498545</v>
      </c>
      <c r="P46" s="4">
        <f t="shared" si="15"/>
        <v>0.51699360494359414</v>
      </c>
      <c r="Q46" s="4">
        <f t="shared" si="15"/>
        <v>0.51084247258225324</v>
      </c>
      <c r="R46" s="9">
        <f t="shared" si="15"/>
        <v>0.59581266692102253</v>
      </c>
      <c r="S46" s="9">
        <f t="shared" si="15"/>
        <v>0.55722017407807733</v>
      </c>
      <c r="T46" s="9">
        <f t="shared" si="15"/>
        <v>0.53570454005540791</v>
      </c>
      <c r="U46" s="9">
        <f t="shared" si="15"/>
        <v>0.59347701868981018</v>
      </c>
      <c r="V46" s="9">
        <f t="shared" si="15"/>
        <v>0.58877669976872049</v>
      </c>
      <c r="W46" s="9">
        <f t="shared" si="15"/>
        <v>0.58923789435588858</v>
      </c>
      <c r="X46" s="9">
        <f t="shared" si="15"/>
        <v>0.58395680928681726</v>
      </c>
      <c r="Y46" s="9">
        <f t="shared" si="15"/>
        <v>0.53513548486987028</v>
      </c>
      <c r="Z46" s="9">
        <f t="shared" si="15"/>
        <v>0.51681864941514255</v>
      </c>
      <c r="AA46" s="9">
        <f t="shared" si="15"/>
        <v>0.55290972957495632</v>
      </c>
      <c r="AB46" s="9">
        <f t="shared" si="15"/>
        <v>0.5574703260999222</v>
      </c>
      <c r="AC46" s="9">
        <f t="shared" si="15"/>
        <v>0.54584829766272935</v>
      </c>
      <c r="AD46" s="9">
        <f t="shared" si="15"/>
        <v>0.55610561545225023</v>
      </c>
      <c r="AE46" s="9">
        <f t="shared" si="15"/>
        <v>0.55271402885100152</v>
      </c>
      <c r="AF46" s="9">
        <f t="shared" si="15"/>
        <v>0.57774931062860435</v>
      </c>
      <c r="AG46" s="9">
        <f t="shared" si="15"/>
        <v>0.54480626634540597</v>
      </c>
      <c r="AH46" s="9">
        <f>AH43/AH44</f>
        <v>0.4701583067403407</v>
      </c>
      <c r="AI46" s="9">
        <f t="shared" si="15"/>
        <v>0.53107387705067111</v>
      </c>
    </row>
    <row r="47" spans="1:35" ht="14.25" customHeight="1" x14ac:dyDescent="0.55000000000000004">
      <c r="A47" s="21" t="s">
        <v>32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6"/>
      <c r="AG47" s="4"/>
      <c r="AH47" s="5"/>
      <c r="AI47" s="4"/>
    </row>
    <row r="48" spans="1:35" ht="14.25" customHeight="1" x14ac:dyDescent="0.55000000000000004">
      <c r="A48" s="3" t="s">
        <v>33</v>
      </c>
      <c r="B48" s="6">
        <v>66.900000000000006</v>
      </c>
      <c r="C48" s="6">
        <v>39.299999999999997</v>
      </c>
      <c r="D48" s="6">
        <v>20.5</v>
      </c>
      <c r="E48" s="6">
        <v>38.200000000000003</v>
      </c>
      <c r="F48" s="6">
        <v>37.799999999999997</v>
      </c>
      <c r="G48" s="6">
        <v>94.8</v>
      </c>
      <c r="H48" s="6">
        <v>118.3</v>
      </c>
      <c r="I48" s="6">
        <v>97.1</v>
      </c>
      <c r="J48" s="6">
        <v>124</v>
      </c>
      <c r="K48" s="6">
        <v>175</v>
      </c>
      <c r="L48" s="6">
        <v>167</v>
      </c>
      <c r="M48" s="6">
        <v>249</v>
      </c>
      <c r="N48" s="4">
        <v>146</v>
      </c>
      <c r="O48" s="4">
        <v>264</v>
      </c>
      <c r="P48" s="4" t="s">
        <v>34</v>
      </c>
      <c r="Q48" s="4" t="s">
        <v>34</v>
      </c>
      <c r="R48" s="4" t="s">
        <v>34</v>
      </c>
      <c r="S48" s="4" t="s">
        <v>35</v>
      </c>
      <c r="T48" s="4" t="s">
        <v>34</v>
      </c>
      <c r="U48" s="4" t="s">
        <v>34</v>
      </c>
      <c r="V48" s="4">
        <v>524</v>
      </c>
      <c r="W48" s="4">
        <v>348</v>
      </c>
      <c r="X48" s="4">
        <v>380.4</v>
      </c>
      <c r="Y48" s="4">
        <v>449.9</v>
      </c>
      <c r="Z48" s="4">
        <v>170.69</v>
      </c>
      <c r="AA48" s="4">
        <v>164.6</v>
      </c>
      <c r="AB48" s="4">
        <v>99.9</v>
      </c>
      <c r="AC48" s="4">
        <v>303.7</v>
      </c>
      <c r="AD48" s="4">
        <v>205</v>
      </c>
      <c r="AE48" s="4">
        <v>180</v>
      </c>
      <c r="AF48" s="6">
        <v>264</v>
      </c>
      <c r="AG48" s="4">
        <v>417</v>
      </c>
      <c r="AH48" s="5">
        <v>445</v>
      </c>
      <c r="AI48" s="4">
        <v>614</v>
      </c>
    </row>
    <row r="49" spans="1:35" ht="14.25" customHeight="1" x14ac:dyDescent="0.55000000000000004">
      <c r="A49" s="21" t="s">
        <v>36</v>
      </c>
      <c r="AD49" s="4"/>
      <c r="AE49" s="4"/>
      <c r="AF49" s="4"/>
      <c r="AG49" s="4"/>
      <c r="AH49" s="4"/>
      <c r="AI49" s="4"/>
    </row>
    <row r="50" spans="1:35" ht="14.25" customHeight="1" x14ac:dyDescent="0.55000000000000004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14.25" customHeight="1" x14ac:dyDescent="0.55000000000000004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6"/>
      <c r="M51" s="6"/>
      <c r="N51" s="24" t="s">
        <v>37</v>
      </c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4"/>
      <c r="AD51" s="4"/>
      <c r="AE51" s="4"/>
      <c r="AF51" s="4"/>
      <c r="AG51" s="4"/>
      <c r="AH51" s="4"/>
      <c r="AI51" s="4"/>
    </row>
    <row r="52" spans="1:35" ht="14.25" customHeight="1" x14ac:dyDescent="0.55000000000000004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 t="s">
        <v>38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14.25" customHeight="1" x14ac:dyDescent="0.55000000000000004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ht="14.25" customHeight="1" x14ac:dyDescent="0.55000000000000004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ht="14.25" customHeight="1" x14ac:dyDescent="0.55000000000000004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ht="14.25" customHeight="1" x14ac:dyDescent="0.55000000000000004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1:35" ht="14.25" customHeight="1" x14ac:dyDescent="0.55000000000000004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1:35" ht="14.25" customHeight="1" x14ac:dyDescent="0.55000000000000004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</row>
    <row r="59" spans="1:35" ht="14.25" customHeight="1" x14ac:dyDescent="0.55000000000000004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35" ht="14.25" customHeight="1" x14ac:dyDescent="0.55000000000000004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1:35" ht="14.25" customHeight="1" x14ac:dyDescent="0.55000000000000004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1:35" ht="14.25" customHeight="1" x14ac:dyDescent="0.55000000000000004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1:35" ht="14.25" customHeight="1" x14ac:dyDescent="0.55000000000000004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35" ht="14.25" customHeight="1" x14ac:dyDescent="0.55000000000000004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</row>
    <row r="65" spans="2:13" ht="14.25" customHeight="1" x14ac:dyDescent="0.55000000000000004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2:13" ht="14.25" customHeight="1" x14ac:dyDescent="0.55000000000000004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</row>
    <row r="67" spans="2:13" ht="14.25" customHeight="1" x14ac:dyDescent="0.55000000000000004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</row>
    <row r="68" spans="2:13" ht="14.25" customHeight="1" x14ac:dyDescent="0.55000000000000004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</row>
    <row r="69" spans="2:13" ht="14.25" customHeight="1" x14ac:dyDescent="0.55000000000000004"/>
    <row r="70" spans="2:13" ht="14.25" customHeight="1" x14ac:dyDescent="0.55000000000000004"/>
    <row r="71" spans="2:13" ht="14.25" customHeight="1" x14ac:dyDescent="0.55000000000000004"/>
    <row r="72" spans="2:13" ht="14.25" customHeight="1" x14ac:dyDescent="0.55000000000000004"/>
    <row r="73" spans="2:13" ht="14.25" customHeight="1" x14ac:dyDescent="0.55000000000000004"/>
    <row r="74" spans="2:13" ht="14.25" customHeight="1" x14ac:dyDescent="0.55000000000000004"/>
    <row r="75" spans="2:13" ht="14.25" customHeight="1" x14ac:dyDescent="0.55000000000000004"/>
    <row r="76" spans="2:13" ht="14.25" customHeight="1" x14ac:dyDescent="0.55000000000000004"/>
    <row r="77" spans="2:13" ht="14.25" customHeight="1" x14ac:dyDescent="0.55000000000000004"/>
    <row r="78" spans="2:13" ht="14.25" customHeight="1" x14ac:dyDescent="0.55000000000000004"/>
    <row r="79" spans="2:13" ht="14.25" customHeight="1" x14ac:dyDescent="0.55000000000000004"/>
    <row r="80" spans="2:13" ht="14.25" customHeight="1" x14ac:dyDescent="0.55000000000000004"/>
    <row r="81" ht="14.25" customHeight="1" x14ac:dyDescent="0.55000000000000004"/>
    <row r="82" ht="14.25" customHeight="1" x14ac:dyDescent="0.55000000000000004"/>
    <row r="83" ht="14.25" customHeight="1" x14ac:dyDescent="0.55000000000000004"/>
    <row r="84" ht="14.25" customHeight="1" x14ac:dyDescent="0.55000000000000004"/>
    <row r="85" ht="14.25" customHeight="1" x14ac:dyDescent="0.55000000000000004"/>
    <row r="86" ht="14.25" customHeight="1" x14ac:dyDescent="0.55000000000000004"/>
    <row r="87" ht="14.25" customHeight="1" x14ac:dyDescent="0.55000000000000004"/>
    <row r="88" ht="14.25" customHeight="1" x14ac:dyDescent="0.55000000000000004"/>
    <row r="89" ht="14.25" customHeight="1" x14ac:dyDescent="0.55000000000000004"/>
    <row r="90" ht="14.25" customHeight="1" x14ac:dyDescent="0.55000000000000004"/>
    <row r="91" ht="14.25" customHeight="1" x14ac:dyDescent="0.55000000000000004"/>
    <row r="92" ht="14.25" customHeight="1" x14ac:dyDescent="0.55000000000000004"/>
    <row r="93" ht="14.25" customHeight="1" x14ac:dyDescent="0.55000000000000004"/>
    <row r="94" ht="14.25" customHeight="1" x14ac:dyDescent="0.55000000000000004"/>
    <row r="95" ht="14.25" customHeight="1" x14ac:dyDescent="0.55000000000000004"/>
    <row r="96" ht="14.25" customHeight="1" x14ac:dyDescent="0.55000000000000004"/>
    <row r="97" ht="14.25" customHeight="1" x14ac:dyDescent="0.55000000000000004"/>
    <row r="98" ht="14.25" customHeight="1" x14ac:dyDescent="0.55000000000000004"/>
    <row r="99" ht="14.25" customHeight="1" x14ac:dyDescent="0.55000000000000004"/>
    <row r="100" ht="14.25" customHeight="1" x14ac:dyDescent="0.55000000000000004"/>
    <row r="101" ht="14.25" customHeight="1" x14ac:dyDescent="0.55000000000000004"/>
    <row r="102" ht="14.25" customHeight="1" x14ac:dyDescent="0.55000000000000004"/>
    <row r="103" ht="14.25" customHeight="1" x14ac:dyDescent="0.55000000000000004"/>
    <row r="104" ht="14.25" customHeight="1" x14ac:dyDescent="0.55000000000000004"/>
    <row r="105" ht="14.25" customHeight="1" x14ac:dyDescent="0.55000000000000004"/>
    <row r="106" ht="14.25" customHeight="1" x14ac:dyDescent="0.55000000000000004"/>
    <row r="107" ht="14.25" customHeight="1" x14ac:dyDescent="0.55000000000000004"/>
    <row r="108" ht="14.25" customHeight="1" x14ac:dyDescent="0.55000000000000004"/>
    <row r="109" ht="14.25" customHeight="1" x14ac:dyDescent="0.55000000000000004"/>
    <row r="110" ht="14.25" customHeight="1" x14ac:dyDescent="0.55000000000000004"/>
    <row r="111" ht="14.25" customHeight="1" x14ac:dyDescent="0.55000000000000004"/>
    <row r="112" ht="14.25" customHeight="1" x14ac:dyDescent="0.55000000000000004"/>
    <row r="113" ht="14.25" customHeight="1" x14ac:dyDescent="0.55000000000000004"/>
    <row r="114" ht="14.25" customHeight="1" x14ac:dyDescent="0.55000000000000004"/>
    <row r="115" ht="14.25" customHeight="1" x14ac:dyDescent="0.55000000000000004"/>
    <row r="116" ht="14.25" customHeight="1" x14ac:dyDescent="0.55000000000000004"/>
    <row r="117" ht="14.25" customHeight="1" x14ac:dyDescent="0.55000000000000004"/>
    <row r="118" ht="14.25" customHeight="1" x14ac:dyDescent="0.55000000000000004"/>
    <row r="119" ht="14.25" customHeight="1" x14ac:dyDescent="0.55000000000000004"/>
    <row r="120" ht="14.25" customHeight="1" x14ac:dyDescent="0.55000000000000004"/>
    <row r="121" ht="14.25" customHeight="1" x14ac:dyDescent="0.55000000000000004"/>
    <row r="122" ht="14.25" customHeight="1" x14ac:dyDescent="0.55000000000000004"/>
    <row r="123" ht="14.25" customHeight="1" x14ac:dyDescent="0.55000000000000004"/>
    <row r="124" ht="14.25" customHeight="1" x14ac:dyDescent="0.55000000000000004"/>
    <row r="125" ht="14.25" customHeight="1" x14ac:dyDescent="0.55000000000000004"/>
    <row r="126" ht="14.25" customHeight="1" x14ac:dyDescent="0.55000000000000004"/>
    <row r="127" ht="14.25" customHeight="1" x14ac:dyDescent="0.55000000000000004"/>
    <row r="128" ht="14.25" customHeight="1" x14ac:dyDescent="0.55000000000000004"/>
    <row r="129" ht="14.25" customHeight="1" x14ac:dyDescent="0.55000000000000004"/>
    <row r="130" ht="14.25" customHeight="1" x14ac:dyDescent="0.55000000000000004"/>
    <row r="131" ht="14.25" customHeight="1" x14ac:dyDescent="0.55000000000000004"/>
    <row r="132" ht="14.25" customHeight="1" x14ac:dyDescent="0.55000000000000004"/>
    <row r="133" ht="14.25" customHeight="1" x14ac:dyDescent="0.55000000000000004"/>
    <row r="134" ht="14.25" customHeight="1" x14ac:dyDescent="0.55000000000000004"/>
    <row r="135" ht="14.25" customHeight="1" x14ac:dyDescent="0.55000000000000004"/>
    <row r="136" ht="14.25" customHeight="1" x14ac:dyDescent="0.55000000000000004"/>
    <row r="137" ht="14.25" customHeight="1" x14ac:dyDescent="0.55000000000000004"/>
    <row r="138" ht="14.25" customHeight="1" x14ac:dyDescent="0.55000000000000004"/>
    <row r="139" ht="14.25" customHeight="1" x14ac:dyDescent="0.55000000000000004"/>
    <row r="140" ht="14.25" customHeight="1" x14ac:dyDescent="0.55000000000000004"/>
    <row r="141" ht="14.25" customHeight="1" x14ac:dyDescent="0.55000000000000004"/>
    <row r="142" ht="14.25" customHeight="1" x14ac:dyDescent="0.55000000000000004"/>
    <row r="143" ht="14.25" customHeight="1" x14ac:dyDescent="0.55000000000000004"/>
    <row r="144" ht="14.25" customHeight="1" x14ac:dyDescent="0.55000000000000004"/>
    <row r="145" ht="14.25" customHeight="1" x14ac:dyDescent="0.55000000000000004"/>
    <row r="146" ht="14.25" customHeight="1" x14ac:dyDescent="0.55000000000000004"/>
    <row r="147" ht="14.25" customHeight="1" x14ac:dyDescent="0.55000000000000004"/>
    <row r="148" ht="14.25" customHeight="1" x14ac:dyDescent="0.55000000000000004"/>
    <row r="149" ht="14.25" customHeight="1" x14ac:dyDescent="0.55000000000000004"/>
    <row r="150" ht="14.25" customHeight="1" x14ac:dyDescent="0.55000000000000004"/>
    <row r="151" ht="14.25" customHeight="1" x14ac:dyDescent="0.55000000000000004"/>
    <row r="152" ht="14.25" customHeight="1" x14ac:dyDescent="0.55000000000000004"/>
    <row r="153" ht="14.25" customHeight="1" x14ac:dyDescent="0.55000000000000004"/>
    <row r="154" ht="14.25" customHeight="1" x14ac:dyDescent="0.55000000000000004"/>
    <row r="155" ht="14.25" customHeight="1" x14ac:dyDescent="0.55000000000000004"/>
    <row r="156" ht="14.25" customHeight="1" x14ac:dyDescent="0.55000000000000004"/>
    <row r="157" ht="14.25" customHeight="1" x14ac:dyDescent="0.55000000000000004"/>
    <row r="158" ht="14.25" customHeight="1" x14ac:dyDescent="0.55000000000000004"/>
    <row r="159" ht="14.25" customHeight="1" x14ac:dyDescent="0.55000000000000004"/>
    <row r="160" ht="14.25" customHeight="1" x14ac:dyDescent="0.55000000000000004"/>
    <row r="161" ht="14.25" customHeight="1" x14ac:dyDescent="0.55000000000000004"/>
    <row r="162" ht="14.25" customHeight="1" x14ac:dyDescent="0.55000000000000004"/>
    <row r="163" ht="14.25" customHeight="1" x14ac:dyDescent="0.55000000000000004"/>
    <row r="164" ht="14.25" customHeight="1" x14ac:dyDescent="0.55000000000000004"/>
    <row r="165" ht="14.25" customHeight="1" x14ac:dyDescent="0.55000000000000004"/>
    <row r="166" ht="14.25" customHeight="1" x14ac:dyDescent="0.55000000000000004"/>
    <row r="167" ht="14.25" customHeight="1" x14ac:dyDescent="0.55000000000000004"/>
    <row r="168" ht="14.25" customHeight="1" x14ac:dyDescent="0.55000000000000004"/>
    <row r="169" ht="14.25" customHeight="1" x14ac:dyDescent="0.55000000000000004"/>
    <row r="170" ht="14.25" customHeight="1" x14ac:dyDescent="0.55000000000000004"/>
    <row r="171" ht="14.25" customHeight="1" x14ac:dyDescent="0.55000000000000004"/>
    <row r="172" ht="14.25" customHeight="1" x14ac:dyDescent="0.55000000000000004"/>
    <row r="173" ht="14.25" customHeight="1" x14ac:dyDescent="0.55000000000000004"/>
    <row r="174" ht="14.25" customHeight="1" x14ac:dyDescent="0.55000000000000004"/>
    <row r="175" ht="14.25" customHeight="1" x14ac:dyDescent="0.55000000000000004"/>
    <row r="176" ht="14.25" customHeight="1" x14ac:dyDescent="0.55000000000000004"/>
    <row r="177" ht="14.25" customHeight="1" x14ac:dyDescent="0.55000000000000004"/>
    <row r="178" ht="14.25" customHeight="1" x14ac:dyDescent="0.55000000000000004"/>
    <row r="179" ht="14.25" customHeight="1" x14ac:dyDescent="0.55000000000000004"/>
    <row r="180" ht="14.25" customHeight="1" x14ac:dyDescent="0.55000000000000004"/>
    <row r="181" ht="14.25" customHeight="1" x14ac:dyDescent="0.55000000000000004"/>
    <row r="182" ht="14.25" customHeight="1" x14ac:dyDescent="0.55000000000000004"/>
    <row r="183" ht="14.25" customHeight="1" x14ac:dyDescent="0.55000000000000004"/>
    <row r="184" ht="14.25" customHeight="1" x14ac:dyDescent="0.55000000000000004"/>
    <row r="185" ht="14.25" customHeight="1" x14ac:dyDescent="0.55000000000000004"/>
    <row r="186" ht="14.25" customHeight="1" x14ac:dyDescent="0.55000000000000004"/>
    <row r="187" ht="14.25" customHeight="1" x14ac:dyDescent="0.55000000000000004"/>
    <row r="188" ht="14.25" customHeight="1" x14ac:dyDescent="0.55000000000000004"/>
    <row r="189" ht="14.25" customHeight="1" x14ac:dyDescent="0.55000000000000004"/>
    <row r="190" ht="14.25" customHeight="1" x14ac:dyDescent="0.55000000000000004"/>
    <row r="191" ht="14.25" customHeight="1" x14ac:dyDescent="0.55000000000000004"/>
    <row r="192" ht="14.25" customHeight="1" x14ac:dyDescent="0.55000000000000004"/>
    <row r="193" ht="14.25" customHeight="1" x14ac:dyDescent="0.55000000000000004"/>
    <row r="194" ht="14.25" customHeight="1" x14ac:dyDescent="0.55000000000000004"/>
    <row r="195" ht="14.25" customHeight="1" x14ac:dyDescent="0.55000000000000004"/>
    <row r="196" ht="14.25" customHeight="1" x14ac:dyDescent="0.55000000000000004"/>
    <row r="197" ht="14.25" customHeight="1" x14ac:dyDescent="0.55000000000000004"/>
    <row r="198" ht="14.25" customHeight="1" x14ac:dyDescent="0.55000000000000004"/>
    <row r="199" ht="14.25" customHeight="1" x14ac:dyDescent="0.55000000000000004"/>
    <row r="200" ht="14.25" customHeight="1" x14ac:dyDescent="0.55000000000000004"/>
    <row r="201" ht="14.25" customHeight="1" x14ac:dyDescent="0.55000000000000004"/>
    <row r="202" ht="14.25" customHeight="1" x14ac:dyDescent="0.55000000000000004"/>
    <row r="203" ht="14.25" customHeight="1" x14ac:dyDescent="0.55000000000000004"/>
    <row r="204" ht="14.25" customHeight="1" x14ac:dyDescent="0.55000000000000004"/>
    <row r="205" ht="14.25" customHeight="1" x14ac:dyDescent="0.55000000000000004"/>
    <row r="206" ht="14.25" customHeight="1" x14ac:dyDescent="0.55000000000000004"/>
    <row r="207" ht="14.25" customHeight="1" x14ac:dyDescent="0.55000000000000004"/>
    <row r="208" ht="14.25" customHeight="1" x14ac:dyDescent="0.55000000000000004"/>
    <row r="209" ht="14.25" customHeight="1" x14ac:dyDescent="0.55000000000000004"/>
    <row r="210" ht="14.25" customHeight="1" x14ac:dyDescent="0.55000000000000004"/>
    <row r="211" ht="14.25" customHeight="1" x14ac:dyDescent="0.55000000000000004"/>
    <row r="212" ht="14.25" customHeight="1" x14ac:dyDescent="0.55000000000000004"/>
    <row r="213" ht="14.25" customHeight="1" x14ac:dyDescent="0.55000000000000004"/>
    <row r="214" ht="14.25" customHeight="1" x14ac:dyDescent="0.55000000000000004"/>
    <row r="215" ht="14.25" customHeight="1" x14ac:dyDescent="0.55000000000000004"/>
    <row r="216" ht="14.25" customHeight="1" x14ac:dyDescent="0.55000000000000004"/>
    <row r="217" ht="14.25" customHeight="1" x14ac:dyDescent="0.55000000000000004"/>
    <row r="218" ht="14.25" customHeight="1" x14ac:dyDescent="0.55000000000000004"/>
    <row r="219" ht="14.25" customHeight="1" x14ac:dyDescent="0.55000000000000004"/>
    <row r="220" ht="14.25" customHeight="1" x14ac:dyDescent="0.55000000000000004"/>
    <row r="221" ht="14.25" customHeight="1" x14ac:dyDescent="0.55000000000000004"/>
    <row r="222" ht="14.25" customHeight="1" x14ac:dyDescent="0.55000000000000004"/>
    <row r="223" ht="14.25" customHeight="1" x14ac:dyDescent="0.55000000000000004"/>
    <row r="224" ht="14.25" customHeight="1" x14ac:dyDescent="0.55000000000000004"/>
    <row r="225" ht="14.25" customHeight="1" x14ac:dyDescent="0.55000000000000004"/>
    <row r="226" ht="14.25" customHeight="1" x14ac:dyDescent="0.55000000000000004"/>
    <row r="227" ht="14.25" customHeight="1" x14ac:dyDescent="0.55000000000000004"/>
    <row r="228" ht="14.25" customHeight="1" x14ac:dyDescent="0.55000000000000004"/>
    <row r="229" ht="14.25" customHeight="1" x14ac:dyDescent="0.55000000000000004"/>
    <row r="230" ht="14.25" customHeight="1" x14ac:dyDescent="0.55000000000000004"/>
    <row r="231" ht="14.25" customHeight="1" x14ac:dyDescent="0.55000000000000004"/>
    <row r="232" ht="14.25" customHeight="1" x14ac:dyDescent="0.55000000000000004"/>
    <row r="233" ht="14.25" customHeight="1" x14ac:dyDescent="0.55000000000000004"/>
    <row r="234" ht="14.25" customHeight="1" x14ac:dyDescent="0.55000000000000004"/>
    <row r="235" ht="14.25" customHeight="1" x14ac:dyDescent="0.55000000000000004"/>
    <row r="236" ht="14.25" customHeight="1" x14ac:dyDescent="0.55000000000000004"/>
    <row r="237" ht="14.25" customHeight="1" x14ac:dyDescent="0.55000000000000004"/>
    <row r="238" ht="14.25" customHeight="1" x14ac:dyDescent="0.55000000000000004"/>
    <row r="239" ht="14.25" customHeight="1" x14ac:dyDescent="0.55000000000000004"/>
    <row r="240" ht="14.25" customHeight="1" x14ac:dyDescent="0.55000000000000004"/>
    <row r="241" ht="14.25" customHeight="1" x14ac:dyDescent="0.55000000000000004"/>
    <row r="242" ht="14.25" customHeight="1" x14ac:dyDescent="0.55000000000000004"/>
    <row r="243" ht="14.25" customHeight="1" x14ac:dyDescent="0.55000000000000004"/>
    <row r="244" ht="14.25" customHeight="1" x14ac:dyDescent="0.55000000000000004"/>
    <row r="245" ht="14.25" customHeight="1" x14ac:dyDescent="0.55000000000000004"/>
    <row r="246" ht="14.25" customHeight="1" x14ac:dyDescent="0.55000000000000004"/>
    <row r="247" ht="14.25" customHeight="1" x14ac:dyDescent="0.55000000000000004"/>
    <row r="248" ht="14.25" customHeight="1" x14ac:dyDescent="0.55000000000000004"/>
    <row r="249" ht="14.25" customHeight="1" x14ac:dyDescent="0.55000000000000004"/>
    <row r="250" ht="14.25" customHeight="1" x14ac:dyDescent="0.55000000000000004"/>
    <row r="251" ht="14.25" customHeight="1" x14ac:dyDescent="0.55000000000000004"/>
    <row r="252" ht="14.25" customHeight="1" x14ac:dyDescent="0.55000000000000004"/>
    <row r="253" ht="14.25" customHeight="1" x14ac:dyDescent="0.55000000000000004"/>
    <row r="254" ht="14.25" customHeight="1" x14ac:dyDescent="0.55000000000000004"/>
    <row r="255" ht="14.25" customHeight="1" x14ac:dyDescent="0.55000000000000004"/>
    <row r="256" ht="14.25" customHeight="1" x14ac:dyDescent="0.55000000000000004"/>
    <row r="257" ht="14.25" customHeight="1" x14ac:dyDescent="0.55000000000000004"/>
    <row r="258" ht="14.25" customHeight="1" x14ac:dyDescent="0.55000000000000004"/>
    <row r="259" ht="14.25" customHeight="1" x14ac:dyDescent="0.55000000000000004"/>
    <row r="260" ht="14.25" customHeight="1" x14ac:dyDescent="0.55000000000000004"/>
    <row r="261" ht="14.25" customHeight="1" x14ac:dyDescent="0.55000000000000004"/>
    <row r="262" ht="14.25" customHeight="1" x14ac:dyDescent="0.55000000000000004"/>
    <row r="263" ht="14.25" customHeight="1" x14ac:dyDescent="0.55000000000000004"/>
    <row r="264" ht="14.25" customHeight="1" x14ac:dyDescent="0.55000000000000004"/>
    <row r="265" ht="14.25" customHeight="1" x14ac:dyDescent="0.55000000000000004"/>
    <row r="266" ht="14.25" customHeight="1" x14ac:dyDescent="0.55000000000000004"/>
    <row r="267" ht="14.25" customHeight="1" x14ac:dyDescent="0.55000000000000004"/>
    <row r="268" ht="14.25" customHeight="1" x14ac:dyDescent="0.55000000000000004"/>
    <row r="269" ht="14.25" customHeight="1" x14ac:dyDescent="0.55000000000000004"/>
    <row r="270" ht="14.25" customHeight="1" x14ac:dyDescent="0.55000000000000004"/>
    <row r="271" ht="14.25" customHeight="1" x14ac:dyDescent="0.55000000000000004"/>
    <row r="272" ht="14.25" customHeight="1" x14ac:dyDescent="0.55000000000000004"/>
    <row r="273" ht="14.25" customHeight="1" x14ac:dyDescent="0.55000000000000004"/>
    <row r="274" ht="14.25" customHeight="1" x14ac:dyDescent="0.55000000000000004"/>
    <row r="275" ht="14.25" customHeight="1" x14ac:dyDescent="0.55000000000000004"/>
    <row r="276" ht="14.25" customHeight="1" x14ac:dyDescent="0.55000000000000004"/>
    <row r="277" ht="14.25" customHeight="1" x14ac:dyDescent="0.55000000000000004"/>
    <row r="278" ht="14.25" customHeight="1" x14ac:dyDescent="0.55000000000000004"/>
    <row r="279" ht="14.25" customHeight="1" x14ac:dyDescent="0.55000000000000004"/>
    <row r="280" ht="14.25" customHeight="1" x14ac:dyDescent="0.55000000000000004"/>
    <row r="281" ht="14.25" customHeight="1" x14ac:dyDescent="0.55000000000000004"/>
    <row r="282" ht="14.25" customHeight="1" x14ac:dyDescent="0.55000000000000004"/>
    <row r="283" ht="14.25" customHeight="1" x14ac:dyDescent="0.55000000000000004"/>
    <row r="284" ht="14.25" customHeight="1" x14ac:dyDescent="0.55000000000000004"/>
    <row r="285" ht="14.25" customHeight="1" x14ac:dyDescent="0.55000000000000004"/>
    <row r="286" ht="14.25" customHeight="1" x14ac:dyDescent="0.55000000000000004"/>
    <row r="287" ht="14.25" customHeight="1" x14ac:dyDescent="0.55000000000000004"/>
    <row r="288" ht="14.25" customHeight="1" x14ac:dyDescent="0.55000000000000004"/>
    <row r="289" ht="14.25" customHeight="1" x14ac:dyDescent="0.55000000000000004"/>
    <row r="290" ht="14.25" customHeight="1" x14ac:dyDescent="0.55000000000000004"/>
    <row r="291" ht="14.25" customHeight="1" x14ac:dyDescent="0.55000000000000004"/>
    <row r="292" ht="14.25" customHeight="1" x14ac:dyDescent="0.55000000000000004"/>
    <row r="293" ht="14.25" customHeight="1" x14ac:dyDescent="0.55000000000000004"/>
    <row r="294" ht="14.25" customHeight="1" x14ac:dyDescent="0.55000000000000004"/>
    <row r="295" ht="14.25" customHeight="1" x14ac:dyDescent="0.55000000000000004"/>
    <row r="296" ht="14.25" customHeight="1" x14ac:dyDescent="0.55000000000000004"/>
    <row r="297" ht="14.25" customHeight="1" x14ac:dyDescent="0.55000000000000004"/>
    <row r="298" ht="14.25" customHeight="1" x14ac:dyDescent="0.55000000000000004"/>
    <row r="299" ht="14.25" customHeight="1" x14ac:dyDescent="0.55000000000000004"/>
    <row r="300" ht="14.25" customHeight="1" x14ac:dyDescent="0.55000000000000004"/>
    <row r="301" ht="14.25" customHeight="1" x14ac:dyDescent="0.55000000000000004"/>
    <row r="302" ht="14.25" customHeight="1" x14ac:dyDescent="0.55000000000000004"/>
    <row r="303" ht="14.25" customHeight="1" x14ac:dyDescent="0.55000000000000004"/>
    <row r="304" ht="14.25" customHeight="1" x14ac:dyDescent="0.55000000000000004"/>
    <row r="305" ht="14.25" customHeight="1" x14ac:dyDescent="0.55000000000000004"/>
    <row r="306" ht="14.25" customHeight="1" x14ac:dyDescent="0.55000000000000004"/>
    <row r="307" ht="14.25" customHeight="1" x14ac:dyDescent="0.55000000000000004"/>
    <row r="308" ht="14.25" customHeight="1" x14ac:dyDescent="0.55000000000000004"/>
    <row r="309" ht="14.25" customHeight="1" x14ac:dyDescent="0.55000000000000004"/>
    <row r="310" ht="14.25" customHeight="1" x14ac:dyDescent="0.55000000000000004"/>
    <row r="311" ht="14.25" customHeight="1" x14ac:dyDescent="0.55000000000000004"/>
    <row r="312" ht="14.25" customHeight="1" x14ac:dyDescent="0.55000000000000004"/>
    <row r="313" ht="14.25" customHeight="1" x14ac:dyDescent="0.55000000000000004"/>
    <row r="314" ht="14.25" customHeight="1" x14ac:dyDescent="0.55000000000000004"/>
    <row r="315" ht="14.25" customHeight="1" x14ac:dyDescent="0.55000000000000004"/>
    <row r="316" ht="14.25" customHeight="1" x14ac:dyDescent="0.55000000000000004"/>
    <row r="317" ht="14.25" customHeight="1" x14ac:dyDescent="0.55000000000000004"/>
    <row r="318" ht="14.25" customHeight="1" x14ac:dyDescent="0.55000000000000004"/>
    <row r="319" ht="14.25" customHeight="1" x14ac:dyDescent="0.55000000000000004"/>
    <row r="320" ht="14.25" customHeight="1" x14ac:dyDescent="0.55000000000000004"/>
    <row r="321" ht="14.25" customHeight="1" x14ac:dyDescent="0.55000000000000004"/>
    <row r="322" ht="14.25" customHeight="1" x14ac:dyDescent="0.55000000000000004"/>
    <row r="323" ht="14.25" customHeight="1" x14ac:dyDescent="0.55000000000000004"/>
    <row r="324" ht="14.25" customHeight="1" x14ac:dyDescent="0.55000000000000004"/>
    <row r="325" ht="14.25" customHeight="1" x14ac:dyDescent="0.55000000000000004"/>
    <row r="326" ht="14.25" customHeight="1" x14ac:dyDescent="0.55000000000000004"/>
    <row r="327" ht="14.25" customHeight="1" x14ac:dyDescent="0.55000000000000004"/>
    <row r="328" ht="14.25" customHeight="1" x14ac:dyDescent="0.55000000000000004"/>
    <row r="329" ht="14.25" customHeight="1" x14ac:dyDescent="0.55000000000000004"/>
    <row r="330" ht="14.25" customHeight="1" x14ac:dyDescent="0.55000000000000004"/>
    <row r="331" ht="14.25" customHeight="1" x14ac:dyDescent="0.55000000000000004"/>
    <row r="332" ht="14.25" customHeight="1" x14ac:dyDescent="0.55000000000000004"/>
    <row r="333" ht="14.25" customHeight="1" x14ac:dyDescent="0.55000000000000004"/>
    <row r="334" ht="14.25" customHeight="1" x14ac:dyDescent="0.55000000000000004"/>
    <row r="335" ht="14.25" customHeight="1" x14ac:dyDescent="0.55000000000000004"/>
    <row r="336" ht="14.25" customHeight="1" x14ac:dyDescent="0.55000000000000004"/>
    <row r="337" ht="14.25" customHeight="1" x14ac:dyDescent="0.55000000000000004"/>
    <row r="338" ht="14.25" customHeight="1" x14ac:dyDescent="0.55000000000000004"/>
    <row r="339" ht="14.25" customHeight="1" x14ac:dyDescent="0.55000000000000004"/>
    <row r="340" ht="14.25" customHeight="1" x14ac:dyDescent="0.55000000000000004"/>
    <row r="341" ht="14.25" customHeight="1" x14ac:dyDescent="0.55000000000000004"/>
    <row r="342" ht="14.25" customHeight="1" x14ac:dyDescent="0.55000000000000004"/>
    <row r="343" ht="14.25" customHeight="1" x14ac:dyDescent="0.55000000000000004"/>
    <row r="344" ht="14.25" customHeight="1" x14ac:dyDescent="0.55000000000000004"/>
    <row r="345" ht="14.25" customHeight="1" x14ac:dyDescent="0.55000000000000004"/>
    <row r="346" ht="14.25" customHeight="1" x14ac:dyDescent="0.55000000000000004"/>
    <row r="347" ht="14.25" customHeight="1" x14ac:dyDescent="0.55000000000000004"/>
    <row r="348" ht="14.25" customHeight="1" x14ac:dyDescent="0.55000000000000004"/>
    <row r="349" ht="14.25" customHeight="1" x14ac:dyDescent="0.55000000000000004"/>
    <row r="350" ht="14.25" customHeight="1" x14ac:dyDescent="0.55000000000000004"/>
    <row r="351" ht="14.25" customHeight="1" x14ac:dyDescent="0.55000000000000004"/>
    <row r="352" ht="14.25" customHeight="1" x14ac:dyDescent="0.55000000000000004"/>
    <row r="353" ht="14.25" customHeight="1" x14ac:dyDescent="0.55000000000000004"/>
    <row r="354" ht="14.25" customHeight="1" x14ac:dyDescent="0.55000000000000004"/>
    <row r="355" ht="14.25" customHeight="1" x14ac:dyDescent="0.55000000000000004"/>
    <row r="356" ht="14.25" customHeight="1" x14ac:dyDescent="0.55000000000000004"/>
    <row r="357" ht="14.25" customHeight="1" x14ac:dyDescent="0.55000000000000004"/>
    <row r="358" ht="14.25" customHeight="1" x14ac:dyDescent="0.55000000000000004"/>
    <row r="359" ht="14.25" customHeight="1" x14ac:dyDescent="0.55000000000000004"/>
    <row r="360" ht="14.25" customHeight="1" x14ac:dyDescent="0.55000000000000004"/>
    <row r="361" ht="14.25" customHeight="1" x14ac:dyDescent="0.55000000000000004"/>
    <row r="362" ht="14.25" customHeight="1" x14ac:dyDescent="0.55000000000000004"/>
    <row r="363" ht="14.25" customHeight="1" x14ac:dyDescent="0.55000000000000004"/>
    <row r="364" ht="14.25" customHeight="1" x14ac:dyDescent="0.55000000000000004"/>
    <row r="365" ht="14.25" customHeight="1" x14ac:dyDescent="0.55000000000000004"/>
    <row r="366" ht="14.25" customHeight="1" x14ac:dyDescent="0.55000000000000004"/>
    <row r="367" ht="14.25" customHeight="1" x14ac:dyDescent="0.55000000000000004"/>
    <row r="368" ht="14.25" customHeight="1" x14ac:dyDescent="0.55000000000000004"/>
    <row r="369" ht="14.25" customHeight="1" x14ac:dyDescent="0.55000000000000004"/>
    <row r="370" ht="14.25" customHeight="1" x14ac:dyDescent="0.55000000000000004"/>
    <row r="371" ht="14.25" customHeight="1" x14ac:dyDescent="0.55000000000000004"/>
    <row r="372" ht="14.25" customHeight="1" x14ac:dyDescent="0.55000000000000004"/>
    <row r="373" ht="14.25" customHeight="1" x14ac:dyDescent="0.55000000000000004"/>
    <row r="374" ht="14.25" customHeight="1" x14ac:dyDescent="0.55000000000000004"/>
    <row r="375" ht="14.25" customHeight="1" x14ac:dyDescent="0.55000000000000004"/>
    <row r="376" ht="14.25" customHeight="1" x14ac:dyDescent="0.55000000000000004"/>
    <row r="377" ht="14.25" customHeight="1" x14ac:dyDescent="0.55000000000000004"/>
    <row r="378" ht="14.25" customHeight="1" x14ac:dyDescent="0.55000000000000004"/>
    <row r="379" ht="14.25" customHeight="1" x14ac:dyDescent="0.55000000000000004"/>
    <row r="380" ht="14.25" customHeight="1" x14ac:dyDescent="0.55000000000000004"/>
    <row r="381" ht="14.25" customHeight="1" x14ac:dyDescent="0.55000000000000004"/>
    <row r="382" ht="14.25" customHeight="1" x14ac:dyDescent="0.55000000000000004"/>
    <row r="383" ht="14.25" customHeight="1" x14ac:dyDescent="0.55000000000000004"/>
    <row r="384" ht="14.25" customHeight="1" x14ac:dyDescent="0.55000000000000004"/>
    <row r="385" ht="14.25" customHeight="1" x14ac:dyDescent="0.55000000000000004"/>
    <row r="386" ht="14.25" customHeight="1" x14ac:dyDescent="0.55000000000000004"/>
    <row r="387" ht="14.25" customHeight="1" x14ac:dyDescent="0.55000000000000004"/>
    <row r="388" ht="14.25" customHeight="1" x14ac:dyDescent="0.55000000000000004"/>
    <row r="389" ht="14.25" customHeight="1" x14ac:dyDescent="0.55000000000000004"/>
    <row r="390" ht="14.25" customHeight="1" x14ac:dyDescent="0.55000000000000004"/>
    <row r="391" ht="14.25" customHeight="1" x14ac:dyDescent="0.55000000000000004"/>
    <row r="392" ht="14.25" customHeight="1" x14ac:dyDescent="0.55000000000000004"/>
    <row r="393" ht="14.25" customHeight="1" x14ac:dyDescent="0.55000000000000004"/>
    <row r="394" ht="14.25" customHeight="1" x14ac:dyDescent="0.55000000000000004"/>
    <row r="395" ht="14.25" customHeight="1" x14ac:dyDescent="0.55000000000000004"/>
    <row r="396" ht="14.25" customHeight="1" x14ac:dyDescent="0.55000000000000004"/>
    <row r="397" ht="14.25" customHeight="1" x14ac:dyDescent="0.55000000000000004"/>
    <row r="398" ht="14.25" customHeight="1" x14ac:dyDescent="0.55000000000000004"/>
    <row r="399" ht="14.25" customHeight="1" x14ac:dyDescent="0.55000000000000004"/>
    <row r="400" ht="14.25" customHeight="1" x14ac:dyDescent="0.55000000000000004"/>
    <row r="401" ht="14.25" customHeight="1" x14ac:dyDescent="0.55000000000000004"/>
    <row r="402" ht="14.25" customHeight="1" x14ac:dyDescent="0.55000000000000004"/>
    <row r="403" ht="14.25" customHeight="1" x14ac:dyDescent="0.55000000000000004"/>
    <row r="404" ht="14.25" customHeight="1" x14ac:dyDescent="0.55000000000000004"/>
    <row r="405" ht="14.25" customHeight="1" x14ac:dyDescent="0.55000000000000004"/>
    <row r="406" ht="14.25" customHeight="1" x14ac:dyDescent="0.55000000000000004"/>
    <row r="407" ht="14.25" customHeight="1" x14ac:dyDescent="0.55000000000000004"/>
    <row r="408" ht="14.25" customHeight="1" x14ac:dyDescent="0.55000000000000004"/>
    <row r="409" ht="14.25" customHeight="1" x14ac:dyDescent="0.55000000000000004"/>
    <row r="410" ht="14.25" customHeight="1" x14ac:dyDescent="0.55000000000000004"/>
    <row r="411" ht="14.25" customHeight="1" x14ac:dyDescent="0.55000000000000004"/>
    <row r="412" ht="14.25" customHeight="1" x14ac:dyDescent="0.55000000000000004"/>
    <row r="413" ht="14.25" customHeight="1" x14ac:dyDescent="0.55000000000000004"/>
    <row r="414" ht="14.25" customHeight="1" x14ac:dyDescent="0.55000000000000004"/>
    <row r="415" ht="14.25" customHeight="1" x14ac:dyDescent="0.55000000000000004"/>
    <row r="416" ht="14.25" customHeight="1" x14ac:dyDescent="0.55000000000000004"/>
    <row r="417" ht="14.25" customHeight="1" x14ac:dyDescent="0.55000000000000004"/>
    <row r="418" ht="14.25" customHeight="1" x14ac:dyDescent="0.55000000000000004"/>
    <row r="419" ht="14.25" customHeight="1" x14ac:dyDescent="0.55000000000000004"/>
    <row r="420" ht="14.25" customHeight="1" x14ac:dyDescent="0.55000000000000004"/>
    <row r="421" ht="14.25" customHeight="1" x14ac:dyDescent="0.55000000000000004"/>
    <row r="422" ht="14.25" customHeight="1" x14ac:dyDescent="0.55000000000000004"/>
    <row r="423" ht="14.25" customHeight="1" x14ac:dyDescent="0.55000000000000004"/>
    <row r="424" ht="14.25" customHeight="1" x14ac:dyDescent="0.55000000000000004"/>
    <row r="425" ht="14.25" customHeight="1" x14ac:dyDescent="0.55000000000000004"/>
    <row r="426" ht="14.25" customHeight="1" x14ac:dyDescent="0.55000000000000004"/>
    <row r="427" ht="14.25" customHeight="1" x14ac:dyDescent="0.55000000000000004"/>
    <row r="428" ht="14.25" customHeight="1" x14ac:dyDescent="0.55000000000000004"/>
    <row r="429" ht="14.25" customHeight="1" x14ac:dyDescent="0.55000000000000004"/>
    <row r="430" ht="14.25" customHeight="1" x14ac:dyDescent="0.55000000000000004"/>
    <row r="431" ht="14.25" customHeight="1" x14ac:dyDescent="0.55000000000000004"/>
    <row r="432" ht="14.25" customHeight="1" x14ac:dyDescent="0.55000000000000004"/>
    <row r="433" ht="14.25" customHeight="1" x14ac:dyDescent="0.55000000000000004"/>
    <row r="434" ht="14.25" customHeight="1" x14ac:dyDescent="0.55000000000000004"/>
    <row r="435" ht="14.25" customHeight="1" x14ac:dyDescent="0.55000000000000004"/>
    <row r="436" ht="14.25" customHeight="1" x14ac:dyDescent="0.55000000000000004"/>
    <row r="437" ht="14.25" customHeight="1" x14ac:dyDescent="0.55000000000000004"/>
    <row r="438" ht="14.25" customHeight="1" x14ac:dyDescent="0.55000000000000004"/>
    <row r="439" ht="14.25" customHeight="1" x14ac:dyDescent="0.55000000000000004"/>
    <row r="440" ht="14.25" customHeight="1" x14ac:dyDescent="0.55000000000000004"/>
    <row r="441" ht="14.25" customHeight="1" x14ac:dyDescent="0.55000000000000004"/>
    <row r="442" ht="14.25" customHeight="1" x14ac:dyDescent="0.55000000000000004"/>
    <row r="443" ht="14.25" customHeight="1" x14ac:dyDescent="0.55000000000000004"/>
    <row r="444" ht="14.25" customHeight="1" x14ac:dyDescent="0.55000000000000004"/>
    <row r="445" ht="14.25" customHeight="1" x14ac:dyDescent="0.55000000000000004"/>
    <row r="446" ht="14.25" customHeight="1" x14ac:dyDescent="0.55000000000000004"/>
    <row r="447" ht="14.25" customHeight="1" x14ac:dyDescent="0.55000000000000004"/>
    <row r="448" ht="14.25" customHeight="1" x14ac:dyDescent="0.55000000000000004"/>
    <row r="449" ht="14.25" customHeight="1" x14ac:dyDescent="0.55000000000000004"/>
    <row r="450" ht="14.25" customHeight="1" x14ac:dyDescent="0.55000000000000004"/>
    <row r="451" ht="14.25" customHeight="1" x14ac:dyDescent="0.55000000000000004"/>
    <row r="452" ht="14.25" customHeight="1" x14ac:dyDescent="0.55000000000000004"/>
    <row r="453" ht="14.25" customHeight="1" x14ac:dyDescent="0.55000000000000004"/>
    <row r="454" ht="14.25" customHeight="1" x14ac:dyDescent="0.55000000000000004"/>
    <row r="455" ht="14.25" customHeight="1" x14ac:dyDescent="0.55000000000000004"/>
    <row r="456" ht="14.25" customHeight="1" x14ac:dyDescent="0.55000000000000004"/>
    <row r="457" ht="14.25" customHeight="1" x14ac:dyDescent="0.55000000000000004"/>
    <row r="458" ht="14.25" customHeight="1" x14ac:dyDescent="0.55000000000000004"/>
    <row r="459" ht="14.25" customHeight="1" x14ac:dyDescent="0.55000000000000004"/>
    <row r="460" ht="14.25" customHeight="1" x14ac:dyDescent="0.55000000000000004"/>
    <row r="461" ht="14.25" customHeight="1" x14ac:dyDescent="0.55000000000000004"/>
    <row r="462" ht="14.25" customHeight="1" x14ac:dyDescent="0.55000000000000004"/>
    <row r="463" ht="14.25" customHeight="1" x14ac:dyDescent="0.55000000000000004"/>
    <row r="464" ht="14.25" customHeight="1" x14ac:dyDescent="0.55000000000000004"/>
    <row r="465" ht="14.25" customHeight="1" x14ac:dyDescent="0.55000000000000004"/>
    <row r="466" ht="14.25" customHeight="1" x14ac:dyDescent="0.55000000000000004"/>
    <row r="467" ht="14.25" customHeight="1" x14ac:dyDescent="0.55000000000000004"/>
    <row r="468" ht="14.25" customHeight="1" x14ac:dyDescent="0.55000000000000004"/>
    <row r="469" ht="14.25" customHeight="1" x14ac:dyDescent="0.55000000000000004"/>
    <row r="470" ht="14.25" customHeight="1" x14ac:dyDescent="0.55000000000000004"/>
    <row r="471" ht="14.25" customHeight="1" x14ac:dyDescent="0.55000000000000004"/>
    <row r="472" ht="14.25" customHeight="1" x14ac:dyDescent="0.55000000000000004"/>
    <row r="473" ht="14.25" customHeight="1" x14ac:dyDescent="0.55000000000000004"/>
    <row r="474" ht="14.25" customHeight="1" x14ac:dyDescent="0.55000000000000004"/>
    <row r="475" ht="14.25" customHeight="1" x14ac:dyDescent="0.55000000000000004"/>
    <row r="476" ht="14.25" customHeight="1" x14ac:dyDescent="0.55000000000000004"/>
    <row r="477" ht="14.25" customHeight="1" x14ac:dyDescent="0.55000000000000004"/>
    <row r="478" ht="14.25" customHeight="1" x14ac:dyDescent="0.55000000000000004"/>
    <row r="479" ht="14.25" customHeight="1" x14ac:dyDescent="0.55000000000000004"/>
    <row r="480" ht="14.25" customHeight="1" x14ac:dyDescent="0.55000000000000004"/>
    <row r="481" ht="14.25" customHeight="1" x14ac:dyDescent="0.55000000000000004"/>
    <row r="482" ht="14.25" customHeight="1" x14ac:dyDescent="0.55000000000000004"/>
    <row r="483" ht="14.25" customHeight="1" x14ac:dyDescent="0.55000000000000004"/>
    <row r="484" ht="14.25" customHeight="1" x14ac:dyDescent="0.55000000000000004"/>
    <row r="485" ht="14.25" customHeight="1" x14ac:dyDescent="0.55000000000000004"/>
    <row r="486" ht="14.25" customHeight="1" x14ac:dyDescent="0.55000000000000004"/>
    <row r="487" ht="14.25" customHeight="1" x14ac:dyDescent="0.55000000000000004"/>
    <row r="488" ht="14.25" customHeight="1" x14ac:dyDescent="0.55000000000000004"/>
    <row r="489" ht="14.25" customHeight="1" x14ac:dyDescent="0.55000000000000004"/>
    <row r="490" ht="14.25" customHeight="1" x14ac:dyDescent="0.55000000000000004"/>
    <row r="491" ht="14.25" customHeight="1" x14ac:dyDescent="0.55000000000000004"/>
    <row r="492" ht="14.25" customHeight="1" x14ac:dyDescent="0.55000000000000004"/>
    <row r="493" ht="14.25" customHeight="1" x14ac:dyDescent="0.55000000000000004"/>
    <row r="494" ht="14.25" customHeight="1" x14ac:dyDescent="0.55000000000000004"/>
    <row r="495" ht="14.25" customHeight="1" x14ac:dyDescent="0.55000000000000004"/>
    <row r="496" ht="14.25" customHeight="1" x14ac:dyDescent="0.55000000000000004"/>
    <row r="497" ht="14.25" customHeight="1" x14ac:dyDescent="0.55000000000000004"/>
    <row r="498" ht="14.25" customHeight="1" x14ac:dyDescent="0.55000000000000004"/>
    <row r="499" ht="14.25" customHeight="1" x14ac:dyDescent="0.55000000000000004"/>
    <row r="500" ht="14.25" customHeight="1" x14ac:dyDescent="0.55000000000000004"/>
    <row r="501" ht="14.25" customHeight="1" x14ac:dyDescent="0.55000000000000004"/>
    <row r="502" ht="14.25" customHeight="1" x14ac:dyDescent="0.55000000000000004"/>
    <row r="503" ht="14.25" customHeight="1" x14ac:dyDescent="0.55000000000000004"/>
    <row r="504" ht="14.25" customHeight="1" x14ac:dyDescent="0.55000000000000004"/>
    <row r="505" ht="14.25" customHeight="1" x14ac:dyDescent="0.55000000000000004"/>
    <row r="506" ht="14.25" customHeight="1" x14ac:dyDescent="0.55000000000000004"/>
    <row r="507" ht="14.25" customHeight="1" x14ac:dyDescent="0.55000000000000004"/>
    <row r="508" ht="14.25" customHeight="1" x14ac:dyDescent="0.55000000000000004"/>
    <row r="509" ht="14.25" customHeight="1" x14ac:dyDescent="0.55000000000000004"/>
    <row r="510" ht="14.25" customHeight="1" x14ac:dyDescent="0.55000000000000004"/>
    <row r="511" ht="14.25" customHeight="1" x14ac:dyDescent="0.55000000000000004"/>
    <row r="512" ht="14.25" customHeight="1" x14ac:dyDescent="0.55000000000000004"/>
    <row r="513" ht="14.25" customHeight="1" x14ac:dyDescent="0.55000000000000004"/>
    <row r="514" ht="14.25" customHeight="1" x14ac:dyDescent="0.55000000000000004"/>
    <row r="515" ht="14.25" customHeight="1" x14ac:dyDescent="0.55000000000000004"/>
    <row r="516" ht="14.25" customHeight="1" x14ac:dyDescent="0.55000000000000004"/>
    <row r="517" ht="14.25" customHeight="1" x14ac:dyDescent="0.55000000000000004"/>
    <row r="518" ht="14.25" customHeight="1" x14ac:dyDescent="0.55000000000000004"/>
    <row r="519" ht="14.25" customHeight="1" x14ac:dyDescent="0.55000000000000004"/>
    <row r="520" ht="14.25" customHeight="1" x14ac:dyDescent="0.55000000000000004"/>
    <row r="521" ht="14.25" customHeight="1" x14ac:dyDescent="0.55000000000000004"/>
    <row r="522" ht="14.25" customHeight="1" x14ac:dyDescent="0.55000000000000004"/>
    <row r="523" ht="14.25" customHeight="1" x14ac:dyDescent="0.55000000000000004"/>
    <row r="524" ht="14.25" customHeight="1" x14ac:dyDescent="0.55000000000000004"/>
    <row r="525" ht="14.25" customHeight="1" x14ac:dyDescent="0.55000000000000004"/>
    <row r="526" ht="14.25" customHeight="1" x14ac:dyDescent="0.55000000000000004"/>
    <row r="527" ht="14.25" customHeight="1" x14ac:dyDescent="0.55000000000000004"/>
    <row r="528" ht="14.25" customHeight="1" x14ac:dyDescent="0.55000000000000004"/>
    <row r="529" ht="14.25" customHeight="1" x14ac:dyDescent="0.55000000000000004"/>
    <row r="530" ht="14.25" customHeight="1" x14ac:dyDescent="0.55000000000000004"/>
    <row r="531" ht="14.25" customHeight="1" x14ac:dyDescent="0.55000000000000004"/>
    <row r="532" ht="14.25" customHeight="1" x14ac:dyDescent="0.55000000000000004"/>
    <row r="533" ht="14.25" customHeight="1" x14ac:dyDescent="0.55000000000000004"/>
    <row r="534" ht="14.25" customHeight="1" x14ac:dyDescent="0.55000000000000004"/>
    <row r="535" ht="14.25" customHeight="1" x14ac:dyDescent="0.55000000000000004"/>
    <row r="536" ht="14.25" customHeight="1" x14ac:dyDescent="0.55000000000000004"/>
    <row r="537" ht="14.25" customHeight="1" x14ac:dyDescent="0.55000000000000004"/>
    <row r="538" ht="14.25" customHeight="1" x14ac:dyDescent="0.55000000000000004"/>
    <row r="539" ht="14.25" customHeight="1" x14ac:dyDescent="0.55000000000000004"/>
    <row r="540" ht="14.25" customHeight="1" x14ac:dyDescent="0.55000000000000004"/>
    <row r="541" ht="14.25" customHeight="1" x14ac:dyDescent="0.55000000000000004"/>
    <row r="542" ht="14.25" customHeight="1" x14ac:dyDescent="0.55000000000000004"/>
    <row r="543" ht="14.25" customHeight="1" x14ac:dyDescent="0.55000000000000004"/>
    <row r="544" ht="14.25" customHeight="1" x14ac:dyDescent="0.55000000000000004"/>
    <row r="545" ht="14.25" customHeight="1" x14ac:dyDescent="0.55000000000000004"/>
    <row r="546" ht="14.25" customHeight="1" x14ac:dyDescent="0.55000000000000004"/>
    <row r="547" ht="14.25" customHeight="1" x14ac:dyDescent="0.55000000000000004"/>
    <row r="548" ht="14.25" customHeight="1" x14ac:dyDescent="0.55000000000000004"/>
    <row r="549" ht="14.25" customHeight="1" x14ac:dyDescent="0.55000000000000004"/>
    <row r="550" ht="14.25" customHeight="1" x14ac:dyDescent="0.55000000000000004"/>
    <row r="551" ht="14.25" customHeight="1" x14ac:dyDescent="0.55000000000000004"/>
    <row r="552" ht="14.25" customHeight="1" x14ac:dyDescent="0.55000000000000004"/>
    <row r="553" ht="14.25" customHeight="1" x14ac:dyDescent="0.55000000000000004"/>
    <row r="554" ht="14.25" customHeight="1" x14ac:dyDescent="0.55000000000000004"/>
    <row r="555" ht="14.25" customHeight="1" x14ac:dyDescent="0.55000000000000004"/>
    <row r="556" ht="14.25" customHeight="1" x14ac:dyDescent="0.55000000000000004"/>
    <row r="557" ht="14.25" customHeight="1" x14ac:dyDescent="0.55000000000000004"/>
    <row r="558" ht="14.25" customHeight="1" x14ac:dyDescent="0.55000000000000004"/>
    <row r="559" ht="14.25" customHeight="1" x14ac:dyDescent="0.55000000000000004"/>
    <row r="560" ht="14.25" customHeight="1" x14ac:dyDescent="0.55000000000000004"/>
    <row r="561" ht="14.25" customHeight="1" x14ac:dyDescent="0.55000000000000004"/>
    <row r="562" ht="14.25" customHeight="1" x14ac:dyDescent="0.55000000000000004"/>
    <row r="563" ht="14.25" customHeight="1" x14ac:dyDescent="0.55000000000000004"/>
    <row r="564" ht="14.25" customHeight="1" x14ac:dyDescent="0.55000000000000004"/>
    <row r="565" ht="14.25" customHeight="1" x14ac:dyDescent="0.55000000000000004"/>
    <row r="566" ht="14.25" customHeight="1" x14ac:dyDescent="0.55000000000000004"/>
    <row r="567" ht="14.25" customHeight="1" x14ac:dyDescent="0.55000000000000004"/>
    <row r="568" ht="14.25" customHeight="1" x14ac:dyDescent="0.55000000000000004"/>
    <row r="569" ht="14.25" customHeight="1" x14ac:dyDescent="0.55000000000000004"/>
    <row r="570" ht="14.25" customHeight="1" x14ac:dyDescent="0.55000000000000004"/>
    <row r="571" ht="14.25" customHeight="1" x14ac:dyDescent="0.55000000000000004"/>
    <row r="572" ht="14.25" customHeight="1" x14ac:dyDescent="0.55000000000000004"/>
    <row r="573" ht="14.25" customHeight="1" x14ac:dyDescent="0.55000000000000004"/>
    <row r="574" ht="14.25" customHeight="1" x14ac:dyDescent="0.55000000000000004"/>
    <row r="575" ht="14.25" customHeight="1" x14ac:dyDescent="0.55000000000000004"/>
    <row r="576" ht="14.25" customHeight="1" x14ac:dyDescent="0.55000000000000004"/>
    <row r="577" ht="14.25" customHeight="1" x14ac:dyDescent="0.55000000000000004"/>
    <row r="578" ht="14.25" customHeight="1" x14ac:dyDescent="0.55000000000000004"/>
    <row r="579" ht="14.25" customHeight="1" x14ac:dyDescent="0.55000000000000004"/>
    <row r="580" ht="14.25" customHeight="1" x14ac:dyDescent="0.55000000000000004"/>
    <row r="581" ht="14.25" customHeight="1" x14ac:dyDescent="0.55000000000000004"/>
    <row r="582" ht="14.25" customHeight="1" x14ac:dyDescent="0.55000000000000004"/>
    <row r="583" ht="14.25" customHeight="1" x14ac:dyDescent="0.55000000000000004"/>
    <row r="584" ht="14.25" customHeight="1" x14ac:dyDescent="0.55000000000000004"/>
    <row r="585" ht="14.25" customHeight="1" x14ac:dyDescent="0.55000000000000004"/>
    <row r="586" ht="14.25" customHeight="1" x14ac:dyDescent="0.55000000000000004"/>
    <row r="587" ht="14.25" customHeight="1" x14ac:dyDescent="0.55000000000000004"/>
    <row r="588" ht="14.25" customHeight="1" x14ac:dyDescent="0.55000000000000004"/>
    <row r="589" ht="14.25" customHeight="1" x14ac:dyDescent="0.55000000000000004"/>
    <row r="590" ht="14.25" customHeight="1" x14ac:dyDescent="0.55000000000000004"/>
    <row r="591" ht="14.25" customHeight="1" x14ac:dyDescent="0.55000000000000004"/>
    <row r="592" ht="14.25" customHeight="1" x14ac:dyDescent="0.55000000000000004"/>
    <row r="593" ht="14.25" customHeight="1" x14ac:dyDescent="0.55000000000000004"/>
    <row r="594" ht="14.25" customHeight="1" x14ac:dyDescent="0.55000000000000004"/>
    <row r="595" ht="14.25" customHeight="1" x14ac:dyDescent="0.55000000000000004"/>
    <row r="596" ht="14.25" customHeight="1" x14ac:dyDescent="0.55000000000000004"/>
    <row r="597" ht="14.25" customHeight="1" x14ac:dyDescent="0.55000000000000004"/>
    <row r="598" ht="14.25" customHeight="1" x14ac:dyDescent="0.55000000000000004"/>
    <row r="599" ht="14.25" customHeight="1" x14ac:dyDescent="0.55000000000000004"/>
    <row r="600" ht="14.25" customHeight="1" x14ac:dyDescent="0.55000000000000004"/>
    <row r="601" ht="14.25" customHeight="1" x14ac:dyDescent="0.55000000000000004"/>
    <row r="602" ht="14.25" customHeight="1" x14ac:dyDescent="0.55000000000000004"/>
    <row r="603" ht="14.25" customHeight="1" x14ac:dyDescent="0.55000000000000004"/>
    <row r="604" ht="14.25" customHeight="1" x14ac:dyDescent="0.55000000000000004"/>
    <row r="605" ht="14.25" customHeight="1" x14ac:dyDescent="0.55000000000000004"/>
    <row r="606" ht="14.25" customHeight="1" x14ac:dyDescent="0.55000000000000004"/>
    <row r="607" ht="14.25" customHeight="1" x14ac:dyDescent="0.55000000000000004"/>
    <row r="608" ht="14.25" customHeight="1" x14ac:dyDescent="0.55000000000000004"/>
    <row r="609" ht="14.25" customHeight="1" x14ac:dyDescent="0.55000000000000004"/>
    <row r="610" ht="14.25" customHeight="1" x14ac:dyDescent="0.55000000000000004"/>
    <row r="611" ht="14.25" customHeight="1" x14ac:dyDescent="0.55000000000000004"/>
    <row r="612" ht="14.25" customHeight="1" x14ac:dyDescent="0.55000000000000004"/>
    <row r="613" ht="14.25" customHeight="1" x14ac:dyDescent="0.55000000000000004"/>
    <row r="614" ht="14.25" customHeight="1" x14ac:dyDescent="0.55000000000000004"/>
    <row r="615" ht="14.25" customHeight="1" x14ac:dyDescent="0.55000000000000004"/>
    <row r="616" ht="14.25" customHeight="1" x14ac:dyDescent="0.55000000000000004"/>
    <row r="617" ht="14.25" customHeight="1" x14ac:dyDescent="0.55000000000000004"/>
    <row r="618" ht="14.25" customHeight="1" x14ac:dyDescent="0.55000000000000004"/>
    <row r="619" ht="14.25" customHeight="1" x14ac:dyDescent="0.55000000000000004"/>
    <row r="620" ht="14.25" customHeight="1" x14ac:dyDescent="0.55000000000000004"/>
    <row r="621" ht="14.25" customHeight="1" x14ac:dyDescent="0.55000000000000004"/>
    <row r="622" ht="14.25" customHeight="1" x14ac:dyDescent="0.55000000000000004"/>
    <row r="623" ht="14.25" customHeight="1" x14ac:dyDescent="0.55000000000000004"/>
    <row r="624" ht="14.25" customHeight="1" x14ac:dyDescent="0.55000000000000004"/>
    <row r="625" ht="14.25" customHeight="1" x14ac:dyDescent="0.55000000000000004"/>
    <row r="626" ht="14.25" customHeight="1" x14ac:dyDescent="0.55000000000000004"/>
    <row r="627" ht="14.25" customHeight="1" x14ac:dyDescent="0.55000000000000004"/>
    <row r="628" ht="14.25" customHeight="1" x14ac:dyDescent="0.55000000000000004"/>
    <row r="629" ht="14.25" customHeight="1" x14ac:dyDescent="0.55000000000000004"/>
    <row r="630" ht="14.25" customHeight="1" x14ac:dyDescent="0.55000000000000004"/>
    <row r="631" ht="14.25" customHeight="1" x14ac:dyDescent="0.55000000000000004"/>
    <row r="632" ht="14.25" customHeight="1" x14ac:dyDescent="0.55000000000000004"/>
    <row r="633" ht="14.25" customHeight="1" x14ac:dyDescent="0.55000000000000004"/>
    <row r="634" ht="14.25" customHeight="1" x14ac:dyDescent="0.55000000000000004"/>
    <row r="635" ht="14.25" customHeight="1" x14ac:dyDescent="0.55000000000000004"/>
    <row r="636" ht="14.25" customHeight="1" x14ac:dyDescent="0.55000000000000004"/>
    <row r="637" ht="14.25" customHeight="1" x14ac:dyDescent="0.55000000000000004"/>
    <row r="638" ht="14.25" customHeight="1" x14ac:dyDescent="0.55000000000000004"/>
    <row r="639" ht="14.25" customHeight="1" x14ac:dyDescent="0.55000000000000004"/>
    <row r="640" ht="14.25" customHeight="1" x14ac:dyDescent="0.55000000000000004"/>
    <row r="641" ht="14.25" customHeight="1" x14ac:dyDescent="0.55000000000000004"/>
    <row r="642" ht="14.25" customHeight="1" x14ac:dyDescent="0.55000000000000004"/>
    <row r="643" ht="14.25" customHeight="1" x14ac:dyDescent="0.55000000000000004"/>
    <row r="644" ht="14.25" customHeight="1" x14ac:dyDescent="0.55000000000000004"/>
    <row r="645" ht="14.25" customHeight="1" x14ac:dyDescent="0.55000000000000004"/>
    <row r="646" ht="14.25" customHeight="1" x14ac:dyDescent="0.55000000000000004"/>
    <row r="647" ht="14.25" customHeight="1" x14ac:dyDescent="0.55000000000000004"/>
    <row r="648" ht="14.25" customHeight="1" x14ac:dyDescent="0.55000000000000004"/>
    <row r="649" ht="14.25" customHeight="1" x14ac:dyDescent="0.55000000000000004"/>
    <row r="650" ht="14.25" customHeight="1" x14ac:dyDescent="0.55000000000000004"/>
    <row r="651" ht="14.25" customHeight="1" x14ac:dyDescent="0.55000000000000004"/>
    <row r="652" ht="14.25" customHeight="1" x14ac:dyDescent="0.55000000000000004"/>
    <row r="653" ht="14.25" customHeight="1" x14ac:dyDescent="0.55000000000000004"/>
    <row r="654" ht="14.25" customHeight="1" x14ac:dyDescent="0.55000000000000004"/>
    <row r="655" ht="14.25" customHeight="1" x14ac:dyDescent="0.55000000000000004"/>
    <row r="656" ht="14.25" customHeight="1" x14ac:dyDescent="0.55000000000000004"/>
    <row r="657" ht="14.25" customHeight="1" x14ac:dyDescent="0.55000000000000004"/>
    <row r="658" ht="14.25" customHeight="1" x14ac:dyDescent="0.55000000000000004"/>
    <row r="659" ht="14.25" customHeight="1" x14ac:dyDescent="0.55000000000000004"/>
    <row r="660" ht="14.25" customHeight="1" x14ac:dyDescent="0.55000000000000004"/>
    <row r="661" ht="14.25" customHeight="1" x14ac:dyDescent="0.55000000000000004"/>
    <row r="662" ht="14.25" customHeight="1" x14ac:dyDescent="0.55000000000000004"/>
    <row r="663" ht="14.25" customHeight="1" x14ac:dyDescent="0.55000000000000004"/>
    <row r="664" ht="14.25" customHeight="1" x14ac:dyDescent="0.55000000000000004"/>
    <row r="665" ht="14.25" customHeight="1" x14ac:dyDescent="0.55000000000000004"/>
    <row r="666" ht="14.25" customHeight="1" x14ac:dyDescent="0.55000000000000004"/>
    <row r="667" ht="14.25" customHeight="1" x14ac:dyDescent="0.55000000000000004"/>
    <row r="668" ht="14.25" customHeight="1" x14ac:dyDescent="0.55000000000000004"/>
    <row r="669" ht="14.25" customHeight="1" x14ac:dyDescent="0.55000000000000004"/>
    <row r="670" ht="14.25" customHeight="1" x14ac:dyDescent="0.55000000000000004"/>
    <row r="671" ht="14.25" customHeight="1" x14ac:dyDescent="0.55000000000000004"/>
    <row r="672" ht="14.25" customHeight="1" x14ac:dyDescent="0.55000000000000004"/>
    <row r="673" ht="14.25" customHeight="1" x14ac:dyDescent="0.55000000000000004"/>
    <row r="674" ht="14.25" customHeight="1" x14ac:dyDescent="0.55000000000000004"/>
    <row r="675" ht="14.25" customHeight="1" x14ac:dyDescent="0.55000000000000004"/>
    <row r="676" ht="14.25" customHeight="1" x14ac:dyDescent="0.55000000000000004"/>
    <row r="677" ht="14.25" customHeight="1" x14ac:dyDescent="0.55000000000000004"/>
    <row r="678" ht="14.25" customHeight="1" x14ac:dyDescent="0.55000000000000004"/>
    <row r="679" ht="14.25" customHeight="1" x14ac:dyDescent="0.55000000000000004"/>
    <row r="680" ht="14.25" customHeight="1" x14ac:dyDescent="0.55000000000000004"/>
    <row r="681" ht="14.25" customHeight="1" x14ac:dyDescent="0.55000000000000004"/>
    <row r="682" ht="14.25" customHeight="1" x14ac:dyDescent="0.55000000000000004"/>
    <row r="683" ht="14.25" customHeight="1" x14ac:dyDescent="0.55000000000000004"/>
    <row r="684" ht="14.25" customHeight="1" x14ac:dyDescent="0.55000000000000004"/>
    <row r="685" ht="14.25" customHeight="1" x14ac:dyDescent="0.55000000000000004"/>
    <row r="686" ht="14.25" customHeight="1" x14ac:dyDescent="0.55000000000000004"/>
    <row r="687" ht="14.25" customHeight="1" x14ac:dyDescent="0.55000000000000004"/>
    <row r="688" ht="14.25" customHeight="1" x14ac:dyDescent="0.55000000000000004"/>
    <row r="689" ht="14.25" customHeight="1" x14ac:dyDescent="0.55000000000000004"/>
    <row r="690" ht="14.25" customHeight="1" x14ac:dyDescent="0.55000000000000004"/>
    <row r="691" ht="14.25" customHeight="1" x14ac:dyDescent="0.55000000000000004"/>
    <row r="692" ht="14.25" customHeight="1" x14ac:dyDescent="0.55000000000000004"/>
    <row r="693" ht="14.25" customHeight="1" x14ac:dyDescent="0.55000000000000004"/>
    <row r="694" ht="14.25" customHeight="1" x14ac:dyDescent="0.55000000000000004"/>
    <row r="695" ht="14.25" customHeight="1" x14ac:dyDescent="0.55000000000000004"/>
    <row r="696" ht="14.25" customHeight="1" x14ac:dyDescent="0.55000000000000004"/>
    <row r="697" ht="14.25" customHeight="1" x14ac:dyDescent="0.55000000000000004"/>
    <row r="698" ht="14.25" customHeight="1" x14ac:dyDescent="0.55000000000000004"/>
    <row r="699" ht="14.25" customHeight="1" x14ac:dyDescent="0.55000000000000004"/>
    <row r="700" ht="14.25" customHeight="1" x14ac:dyDescent="0.55000000000000004"/>
    <row r="701" ht="14.25" customHeight="1" x14ac:dyDescent="0.55000000000000004"/>
    <row r="702" ht="14.25" customHeight="1" x14ac:dyDescent="0.55000000000000004"/>
    <row r="703" ht="14.25" customHeight="1" x14ac:dyDescent="0.55000000000000004"/>
    <row r="704" ht="14.25" customHeight="1" x14ac:dyDescent="0.55000000000000004"/>
    <row r="705" ht="14.25" customHeight="1" x14ac:dyDescent="0.55000000000000004"/>
    <row r="706" ht="14.25" customHeight="1" x14ac:dyDescent="0.55000000000000004"/>
    <row r="707" ht="14.25" customHeight="1" x14ac:dyDescent="0.55000000000000004"/>
    <row r="708" ht="14.25" customHeight="1" x14ac:dyDescent="0.55000000000000004"/>
    <row r="709" ht="14.25" customHeight="1" x14ac:dyDescent="0.55000000000000004"/>
    <row r="710" ht="14.25" customHeight="1" x14ac:dyDescent="0.55000000000000004"/>
    <row r="711" ht="14.25" customHeight="1" x14ac:dyDescent="0.55000000000000004"/>
    <row r="712" ht="14.25" customHeight="1" x14ac:dyDescent="0.55000000000000004"/>
    <row r="713" ht="14.25" customHeight="1" x14ac:dyDescent="0.55000000000000004"/>
    <row r="714" ht="14.25" customHeight="1" x14ac:dyDescent="0.55000000000000004"/>
    <row r="715" ht="14.25" customHeight="1" x14ac:dyDescent="0.55000000000000004"/>
    <row r="716" ht="14.25" customHeight="1" x14ac:dyDescent="0.55000000000000004"/>
    <row r="717" ht="14.25" customHeight="1" x14ac:dyDescent="0.55000000000000004"/>
    <row r="718" ht="14.25" customHeight="1" x14ac:dyDescent="0.55000000000000004"/>
    <row r="719" ht="14.25" customHeight="1" x14ac:dyDescent="0.55000000000000004"/>
    <row r="720" ht="14.25" customHeight="1" x14ac:dyDescent="0.55000000000000004"/>
    <row r="721" ht="14.25" customHeight="1" x14ac:dyDescent="0.55000000000000004"/>
    <row r="722" ht="14.25" customHeight="1" x14ac:dyDescent="0.55000000000000004"/>
    <row r="723" ht="14.25" customHeight="1" x14ac:dyDescent="0.55000000000000004"/>
    <row r="724" ht="14.25" customHeight="1" x14ac:dyDescent="0.55000000000000004"/>
    <row r="725" ht="14.25" customHeight="1" x14ac:dyDescent="0.55000000000000004"/>
    <row r="726" ht="14.25" customHeight="1" x14ac:dyDescent="0.55000000000000004"/>
    <row r="727" ht="14.25" customHeight="1" x14ac:dyDescent="0.55000000000000004"/>
    <row r="728" ht="14.25" customHeight="1" x14ac:dyDescent="0.55000000000000004"/>
    <row r="729" ht="14.25" customHeight="1" x14ac:dyDescent="0.55000000000000004"/>
    <row r="730" ht="14.25" customHeight="1" x14ac:dyDescent="0.55000000000000004"/>
    <row r="731" ht="14.25" customHeight="1" x14ac:dyDescent="0.55000000000000004"/>
    <row r="732" ht="14.25" customHeight="1" x14ac:dyDescent="0.55000000000000004"/>
    <row r="733" ht="14.25" customHeight="1" x14ac:dyDescent="0.55000000000000004"/>
    <row r="734" ht="14.25" customHeight="1" x14ac:dyDescent="0.55000000000000004"/>
    <row r="735" ht="14.25" customHeight="1" x14ac:dyDescent="0.55000000000000004"/>
    <row r="736" ht="14.25" customHeight="1" x14ac:dyDescent="0.55000000000000004"/>
    <row r="737" ht="14.25" customHeight="1" x14ac:dyDescent="0.55000000000000004"/>
    <row r="738" ht="14.25" customHeight="1" x14ac:dyDescent="0.55000000000000004"/>
    <row r="739" ht="14.25" customHeight="1" x14ac:dyDescent="0.55000000000000004"/>
    <row r="740" ht="14.25" customHeight="1" x14ac:dyDescent="0.55000000000000004"/>
    <row r="741" ht="14.25" customHeight="1" x14ac:dyDescent="0.55000000000000004"/>
    <row r="742" ht="14.25" customHeight="1" x14ac:dyDescent="0.55000000000000004"/>
    <row r="743" ht="14.25" customHeight="1" x14ac:dyDescent="0.55000000000000004"/>
    <row r="744" ht="14.25" customHeight="1" x14ac:dyDescent="0.55000000000000004"/>
    <row r="745" ht="14.25" customHeight="1" x14ac:dyDescent="0.55000000000000004"/>
    <row r="746" ht="14.25" customHeight="1" x14ac:dyDescent="0.55000000000000004"/>
    <row r="747" ht="14.25" customHeight="1" x14ac:dyDescent="0.55000000000000004"/>
    <row r="748" ht="14.25" customHeight="1" x14ac:dyDescent="0.55000000000000004"/>
    <row r="749" ht="14.25" customHeight="1" x14ac:dyDescent="0.55000000000000004"/>
    <row r="750" ht="14.25" customHeight="1" x14ac:dyDescent="0.55000000000000004"/>
    <row r="751" ht="14.25" customHeight="1" x14ac:dyDescent="0.55000000000000004"/>
    <row r="752" ht="14.25" customHeight="1" x14ac:dyDescent="0.55000000000000004"/>
    <row r="753" ht="14.25" customHeight="1" x14ac:dyDescent="0.55000000000000004"/>
    <row r="754" ht="14.25" customHeight="1" x14ac:dyDescent="0.55000000000000004"/>
    <row r="755" ht="14.25" customHeight="1" x14ac:dyDescent="0.55000000000000004"/>
    <row r="756" ht="14.25" customHeight="1" x14ac:dyDescent="0.55000000000000004"/>
    <row r="757" ht="14.25" customHeight="1" x14ac:dyDescent="0.55000000000000004"/>
    <row r="758" ht="14.25" customHeight="1" x14ac:dyDescent="0.55000000000000004"/>
    <row r="759" ht="14.25" customHeight="1" x14ac:dyDescent="0.55000000000000004"/>
    <row r="760" ht="14.25" customHeight="1" x14ac:dyDescent="0.55000000000000004"/>
    <row r="761" ht="14.25" customHeight="1" x14ac:dyDescent="0.55000000000000004"/>
    <row r="762" ht="14.25" customHeight="1" x14ac:dyDescent="0.55000000000000004"/>
    <row r="763" ht="14.25" customHeight="1" x14ac:dyDescent="0.55000000000000004"/>
    <row r="764" ht="14.25" customHeight="1" x14ac:dyDescent="0.55000000000000004"/>
    <row r="765" ht="14.25" customHeight="1" x14ac:dyDescent="0.55000000000000004"/>
    <row r="766" ht="14.25" customHeight="1" x14ac:dyDescent="0.55000000000000004"/>
    <row r="767" ht="14.25" customHeight="1" x14ac:dyDescent="0.55000000000000004"/>
    <row r="768" ht="14.25" customHeight="1" x14ac:dyDescent="0.55000000000000004"/>
    <row r="769" ht="14.25" customHeight="1" x14ac:dyDescent="0.55000000000000004"/>
    <row r="770" ht="14.25" customHeight="1" x14ac:dyDescent="0.55000000000000004"/>
    <row r="771" ht="14.25" customHeight="1" x14ac:dyDescent="0.55000000000000004"/>
    <row r="772" ht="14.25" customHeight="1" x14ac:dyDescent="0.55000000000000004"/>
    <row r="773" ht="14.25" customHeight="1" x14ac:dyDescent="0.55000000000000004"/>
    <row r="774" ht="14.25" customHeight="1" x14ac:dyDescent="0.55000000000000004"/>
    <row r="775" ht="14.25" customHeight="1" x14ac:dyDescent="0.55000000000000004"/>
    <row r="776" ht="14.25" customHeight="1" x14ac:dyDescent="0.55000000000000004"/>
    <row r="777" ht="14.25" customHeight="1" x14ac:dyDescent="0.55000000000000004"/>
    <row r="778" ht="14.25" customHeight="1" x14ac:dyDescent="0.55000000000000004"/>
    <row r="779" ht="14.25" customHeight="1" x14ac:dyDescent="0.55000000000000004"/>
    <row r="780" ht="14.25" customHeight="1" x14ac:dyDescent="0.55000000000000004"/>
    <row r="781" ht="14.25" customHeight="1" x14ac:dyDescent="0.55000000000000004"/>
    <row r="782" ht="14.25" customHeight="1" x14ac:dyDescent="0.55000000000000004"/>
    <row r="783" ht="14.25" customHeight="1" x14ac:dyDescent="0.55000000000000004"/>
    <row r="784" ht="14.25" customHeight="1" x14ac:dyDescent="0.55000000000000004"/>
    <row r="785" ht="14.25" customHeight="1" x14ac:dyDescent="0.55000000000000004"/>
    <row r="786" ht="14.25" customHeight="1" x14ac:dyDescent="0.55000000000000004"/>
    <row r="787" ht="14.25" customHeight="1" x14ac:dyDescent="0.55000000000000004"/>
    <row r="788" ht="14.25" customHeight="1" x14ac:dyDescent="0.55000000000000004"/>
    <row r="789" ht="14.25" customHeight="1" x14ac:dyDescent="0.55000000000000004"/>
    <row r="790" ht="14.25" customHeight="1" x14ac:dyDescent="0.55000000000000004"/>
    <row r="791" ht="14.25" customHeight="1" x14ac:dyDescent="0.55000000000000004"/>
    <row r="792" ht="14.25" customHeight="1" x14ac:dyDescent="0.55000000000000004"/>
    <row r="793" ht="14.25" customHeight="1" x14ac:dyDescent="0.55000000000000004"/>
    <row r="794" ht="14.25" customHeight="1" x14ac:dyDescent="0.55000000000000004"/>
    <row r="795" ht="14.25" customHeight="1" x14ac:dyDescent="0.55000000000000004"/>
    <row r="796" ht="14.25" customHeight="1" x14ac:dyDescent="0.55000000000000004"/>
    <row r="797" ht="14.25" customHeight="1" x14ac:dyDescent="0.55000000000000004"/>
    <row r="798" ht="14.25" customHeight="1" x14ac:dyDescent="0.55000000000000004"/>
    <row r="799" ht="14.25" customHeight="1" x14ac:dyDescent="0.55000000000000004"/>
    <row r="800" ht="14.25" customHeight="1" x14ac:dyDescent="0.55000000000000004"/>
    <row r="801" ht="14.25" customHeight="1" x14ac:dyDescent="0.55000000000000004"/>
    <row r="802" ht="14.25" customHeight="1" x14ac:dyDescent="0.55000000000000004"/>
    <row r="803" ht="14.25" customHeight="1" x14ac:dyDescent="0.55000000000000004"/>
    <row r="804" ht="14.25" customHeight="1" x14ac:dyDescent="0.55000000000000004"/>
    <row r="805" ht="14.25" customHeight="1" x14ac:dyDescent="0.55000000000000004"/>
    <row r="806" ht="14.25" customHeight="1" x14ac:dyDescent="0.55000000000000004"/>
    <row r="807" ht="14.25" customHeight="1" x14ac:dyDescent="0.55000000000000004"/>
    <row r="808" ht="14.25" customHeight="1" x14ac:dyDescent="0.55000000000000004"/>
    <row r="809" ht="14.25" customHeight="1" x14ac:dyDescent="0.55000000000000004"/>
    <row r="810" ht="14.25" customHeight="1" x14ac:dyDescent="0.55000000000000004"/>
    <row r="811" ht="14.25" customHeight="1" x14ac:dyDescent="0.55000000000000004"/>
    <row r="812" ht="14.25" customHeight="1" x14ac:dyDescent="0.55000000000000004"/>
    <row r="813" ht="14.25" customHeight="1" x14ac:dyDescent="0.55000000000000004"/>
    <row r="814" ht="14.25" customHeight="1" x14ac:dyDescent="0.55000000000000004"/>
    <row r="815" ht="14.25" customHeight="1" x14ac:dyDescent="0.55000000000000004"/>
    <row r="816" ht="14.25" customHeight="1" x14ac:dyDescent="0.55000000000000004"/>
    <row r="817" ht="14.25" customHeight="1" x14ac:dyDescent="0.55000000000000004"/>
    <row r="818" ht="14.25" customHeight="1" x14ac:dyDescent="0.55000000000000004"/>
    <row r="819" ht="14.25" customHeight="1" x14ac:dyDescent="0.55000000000000004"/>
    <row r="820" ht="14.25" customHeight="1" x14ac:dyDescent="0.55000000000000004"/>
    <row r="821" ht="14.25" customHeight="1" x14ac:dyDescent="0.55000000000000004"/>
    <row r="822" ht="14.25" customHeight="1" x14ac:dyDescent="0.55000000000000004"/>
    <row r="823" ht="14.25" customHeight="1" x14ac:dyDescent="0.55000000000000004"/>
    <row r="824" ht="14.25" customHeight="1" x14ac:dyDescent="0.55000000000000004"/>
    <row r="825" ht="14.25" customHeight="1" x14ac:dyDescent="0.55000000000000004"/>
    <row r="826" ht="14.25" customHeight="1" x14ac:dyDescent="0.55000000000000004"/>
    <row r="827" ht="14.25" customHeight="1" x14ac:dyDescent="0.55000000000000004"/>
    <row r="828" ht="14.25" customHeight="1" x14ac:dyDescent="0.55000000000000004"/>
    <row r="829" ht="14.25" customHeight="1" x14ac:dyDescent="0.55000000000000004"/>
    <row r="830" ht="14.25" customHeight="1" x14ac:dyDescent="0.55000000000000004"/>
    <row r="831" ht="14.25" customHeight="1" x14ac:dyDescent="0.55000000000000004"/>
    <row r="832" ht="14.25" customHeight="1" x14ac:dyDescent="0.55000000000000004"/>
    <row r="833" ht="14.25" customHeight="1" x14ac:dyDescent="0.55000000000000004"/>
    <row r="834" ht="14.25" customHeight="1" x14ac:dyDescent="0.55000000000000004"/>
    <row r="835" ht="14.25" customHeight="1" x14ac:dyDescent="0.55000000000000004"/>
    <row r="836" ht="14.25" customHeight="1" x14ac:dyDescent="0.55000000000000004"/>
    <row r="837" ht="14.25" customHeight="1" x14ac:dyDescent="0.55000000000000004"/>
    <row r="838" ht="14.25" customHeight="1" x14ac:dyDescent="0.55000000000000004"/>
    <row r="839" ht="14.25" customHeight="1" x14ac:dyDescent="0.55000000000000004"/>
    <row r="840" ht="14.25" customHeight="1" x14ac:dyDescent="0.55000000000000004"/>
    <row r="841" ht="14.25" customHeight="1" x14ac:dyDescent="0.55000000000000004"/>
    <row r="842" ht="14.25" customHeight="1" x14ac:dyDescent="0.55000000000000004"/>
    <row r="843" ht="14.25" customHeight="1" x14ac:dyDescent="0.55000000000000004"/>
    <row r="844" ht="14.25" customHeight="1" x14ac:dyDescent="0.55000000000000004"/>
    <row r="845" ht="14.25" customHeight="1" x14ac:dyDescent="0.55000000000000004"/>
    <row r="846" ht="14.25" customHeight="1" x14ac:dyDescent="0.55000000000000004"/>
    <row r="847" ht="14.25" customHeight="1" x14ac:dyDescent="0.55000000000000004"/>
    <row r="848" ht="14.25" customHeight="1" x14ac:dyDescent="0.55000000000000004"/>
    <row r="849" ht="14.25" customHeight="1" x14ac:dyDescent="0.55000000000000004"/>
    <row r="850" ht="14.25" customHeight="1" x14ac:dyDescent="0.55000000000000004"/>
    <row r="851" ht="14.25" customHeight="1" x14ac:dyDescent="0.55000000000000004"/>
    <row r="852" ht="14.25" customHeight="1" x14ac:dyDescent="0.55000000000000004"/>
    <row r="853" ht="14.25" customHeight="1" x14ac:dyDescent="0.55000000000000004"/>
    <row r="854" ht="14.25" customHeight="1" x14ac:dyDescent="0.55000000000000004"/>
    <row r="855" ht="14.25" customHeight="1" x14ac:dyDescent="0.55000000000000004"/>
    <row r="856" ht="14.25" customHeight="1" x14ac:dyDescent="0.55000000000000004"/>
    <row r="857" ht="14.25" customHeight="1" x14ac:dyDescent="0.55000000000000004"/>
    <row r="858" ht="14.25" customHeight="1" x14ac:dyDescent="0.55000000000000004"/>
    <row r="859" ht="14.25" customHeight="1" x14ac:dyDescent="0.55000000000000004"/>
    <row r="860" ht="14.25" customHeight="1" x14ac:dyDescent="0.55000000000000004"/>
    <row r="861" ht="14.25" customHeight="1" x14ac:dyDescent="0.55000000000000004"/>
    <row r="862" ht="14.25" customHeight="1" x14ac:dyDescent="0.55000000000000004"/>
    <row r="863" ht="14.25" customHeight="1" x14ac:dyDescent="0.55000000000000004"/>
    <row r="864" ht="14.25" customHeight="1" x14ac:dyDescent="0.55000000000000004"/>
    <row r="865" ht="14.25" customHeight="1" x14ac:dyDescent="0.55000000000000004"/>
    <row r="866" ht="14.25" customHeight="1" x14ac:dyDescent="0.55000000000000004"/>
    <row r="867" ht="14.25" customHeight="1" x14ac:dyDescent="0.55000000000000004"/>
    <row r="868" ht="14.25" customHeight="1" x14ac:dyDescent="0.55000000000000004"/>
    <row r="869" ht="14.25" customHeight="1" x14ac:dyDescent="0.55000000000000004"/>
    <row r="870" ht="14.25" customHeight="1" x14ac:dyDescent="0.55000000000000004"/>
    <row r="871" ht="14.25" customHeight="1" x14ac:dyDescent="0.55000000000000004"/>
    <row r="872" ht="14.25" customHeight="1" x14ac:dyDescent="0.55000000000000004"/>
    <row r="873" ht="14.25" customHeight="1" x14ac:dyDescent="0.55000000000000004"/>
    <row r="874" ht="14.25" customHeight="1" x14ac:dyDescent="0.55000000000000004"/>
    <row r="875" ht="14.25" customHeight="1" x14ac:dyDescent="0.55000000000000004"/>
    <row r="876" ht="14.25" customHeight="1" x14ac:dyDescent="0.55000000000000004"/>
    <row r="877" ht="14.25" customHeight="1" x14ac:dyDescent="0.55000000000000004"/>
    <row r="878" ht="14.25" customHeight="1" x14ac:dyDescent="0.55000000000000004"/>
    <row r="879" ht="14.25" customHeight="1" x14ac:dyDescent="0.55000000000000004"/>
    <row r="880" ht="14.25" customHeight="1" x14ac:dyDescent="0.55000000000000004"/>
    <row r="881" ht="14.25" customHeight="1" x14ac:dyDescent="0.55000000000000004"/>
    <row r="882" ht="14.25" customHeight="1" x14ac:dyDescent="0.55000000000000004"/>
    <row r="883" ht="14.25" customHeight="1" x14ac:dyDescent="0.55000000000000004"/>
    <row r="884" ht="14.25" customHeight="1" x14ac:dyDescent="0.55000000000000004"/>
    <row r="885" ht="14.25" customHeight="1" x14ac:dyDescent="0.55000000000000004"/>
    <row r="886" ht="14.25" customHeight="1" x14ac:dyDescent="0.55000000000000004"/>
    <row r="887" ht="14.25" customHeight="1" x14ac:dyDescent="0.55000000000000004"/>
    <row r="888" ht="14.25" customHeight="1" x14ac:dyDescent="0.55000000000000004"/>
    <row r="889" ht="14.25" customHeight="1" x14ac:dyDescent="0.55000000000000004"/>
    <row r="890" ht="14.25" customHeight="1" x14ac:dyDescent="0.55000000000000004"/>
    <row r="891" ht="14.25" customHeight="1" x14ac:dyDescent="0.55000000000000004"/>
    <row r="892" ht="14.25" customHeight="1" x14ac:dyDescent="0.55000000000000004"/>
    <row r="893" ht="14.25" customHeight="1" x14ac:dyDescent="0.55000000000000004"/>
    <row r="894" ht="14.25" customHeight="1" x14ac:dyDescent="0.55000000000000004"/>
    <row r="895" ht="14.25" customHeight="1" x14ac:dyDescent="0.55000000000000004"/>
    <row r="896" ht="14.25" customHeight="1" x14ac:dyDescent="0.55000000000000004"/>
    <row r="897" ht="14.25" customHeight="1" x14ac:dyDescent="0.55000000000000004"/>
    <row r="898" ht="14.25" customHeight="1" x14ac:dyDescent="0.55000000000000004"/>
    <row r="899" ht="14.25" customHeight="1" x14ac:dyDescent="0.55000000000000004"/>
    <row r="900" ht="14.25" customHeight="1" x14ac:dyDescent="0.55000000000000004"/>
    <row r="901" ht="14.25" customHeight="1" x14ac:dyDescent="0.55000000000000004"/>
    <row r="902" ht="14.25" customHeight="1" x14ac:dyDescent="0.55000000000000004"/>
    <row r="903" ht="14.25" customHeight="1" x14ac:dyDescent="0.55000000000000004"/>
    <row r="904" ht="14.25" customHeight="1" x14ac:dyDescent="0.55000000000000004"/>
    <row r="905" ht="14.25" customHeight="1" x14ac:dyDescent="0.55000000000000004"/>
    <row r="906" ht="14.25" customHeight="1" x14ac:dyDescent="0.55000000000000004"/>
    <row r="907" ht="14.25" customHeight="1" x14ac:dyDescent="0.55000000000000004"/>
    <row r="908" ht="14.25" customHeight="1" x14ac:dyDescent="0.55000000000000004"/>
    <row r="909" ht="14.25" customHeight="1" x14ac:dyDescent="0.55000000000000004"/>
    <row r="910" ht="14.25" customHeight="1" x14ac:dyDescent="0.55000000000000004"/>
    <row r="911" ht="14.25" customHeight="1" x14ac:dyDescent="0.55000000000000004"/>
    <row r="912" ht="14.25" customHeight="1" x14ac:dyDescent="0.55000000000000004"/>
    <row r="913" ht="14.25" customHeight="1" x14ac:dyDescent="0.55000000000000004"/>
    <row r="914" ht="14.25" customHeight="1" x14ac:dyDescent="0.55000000000000004"/>
    <row r="915" ht="14.25" customHeight="1" x14ac:dyDescent="0.55000000000000004"/>
    <row r="916" ht="14.25" customHeight="1" x14ac:dyDescent="0.55000000000000004"/>
    <row r="917" ht="14.25" customHeight="1" x14ac:dyDescent="0.55000000000000004"/>
    <row r="918" ht="14.25" customHeight="1" x14ac:dyDescent="0.55000000000000004"/>
    <row r="919" ht="14.25" customHeight="1" x14ac:dyDescent="0.55000000000000004"/>
    <row r="920" ht="14.25" customHeight="1" x14ac:dyDescent="0.55000000000000004"/>
    <row r="921" ht="14.25" customHeight="1" x14ac:dyDescent="0.55000000000000004"/>
    <row r="922" ht="14.25" customHeight="1" x14ac:dyDescent="0.55000000000000004"/>
    <row r="923" ht="14.25" customHeight="1" x14ac:dyDescent="0.55000000000000004"/>
    <row r="924" ht="14.25" customHeight="1" x14ac:dyDescent="0.55000000000000004"/>
    <row r="925" ht="14.25" customHeight="1" x14ac:dyDescent="0.55000000000000004"/>
    <row r="926" ht="14.25" customHeight="1" x14ac:dyDescent="0.55000000000000004"/>
    <row r="927" ht="14.25" customHeight="1" x14ac:dyDescent="0.55000000000000004"/>
    <row r="928" ht="14.25" customHeight="1" x14ac:dyDescent="0.55000000000000004"/>
    <row r="929" ht="14.25" customHeight="1" x14ac:dyDescent="0.55000000000000004"/>
    <row r="930" ht="14.25" customHeight="1" x14ac:dyDescent="0.55000000000000004"/>
    <row r="931" ht="14.25" customHeight="1" x14ac:dyDescent="0.55000000000000004"/>
    <row r="932" ht="14.25" customHeight="1" x14ac:dyDescent="0.55000000000000004"/>
    <row r="933" ht="14.25" customHeight="1" x14ac:dyDescent="0.55000000000000004"/>
    <row r="934" ht="14.25" customHeight="1" x14ac:dyDescent="0.55000000000000004"/>
    <row r="935" ht="14.25" customHeight="1" x14ac:dyDescent="0.55000000000000004"/>
    <row r="936" ht="14.25" customHeight="1" x14ac:dyDescent="0.55000000000000004"/>
    <row r="937" ht="14.25" customHeight="1" x14ac:dyDescent="0.55000000000000004"/>
    <row r="938" ht="14.25" customHeight="1" x14ac:dyDescent="0.55000000000000004"/>
    <row r="939" ht="14.25" customHeight="1" x14ac:dyDescent="0.55000000000000004"/>
    <row r="940" ht="14.25" customHeight="1" x14ac:dyDescent="0.55000000000000004"/>
    <row r="941" ht="14.25" customHeight="1" x14ac:dyDescent="0.55000000000000004"/>
    <row r="942" ht="14.25" customHeight="1" x14ac:dyDescent="0.55000000000000004"/>
    <row r="943" ht="14.25" customHeight="1" x14ac:dyDescent="0.55000000000000004"/>
    <row r="944" ht="14.25" customHeight="1" x14ac:dyDescent="0.55000000000000004"/>
    <row r="945" ht="14.25" customHeight="1" x14ac:dyDescent="0.55000000000000004"/>
    <row r="946" ht="14.25" customHeight="1" x14ac:dyDescent="0.55000000000000004"/>
    <row r="947" ht="14.25" customHeight="1" x14ac:dyDescent="0.55000000000000004"/>
    <row r="948" ht="14.25" customHeight="1" x14ac:dyDescent="0.55000000000000004"/>
    <row r="949" ht="14.25" customHeight="1" x14ac:dyDescent="0.55000000000000004"/>
    <row r="950" ht="14.25" customHeight="1" x14ac:dyDescent="0.55000000000000004"/>
    <row r="951" ht="14.25" customHeight="1" x14ac:dyDescent="0.55000000000000004"/>
    <row r="952" ht="14.25" customHeight="1" x14ac:dyDescent="0.55000000000000004"/>
    <row r="953" ht="14.25" customHeight="1" x14ac:dyDescent="0.55000000000000004"/>
    <row r="954" ht="14.25" customHeight="1" x14ac:dyDescent="0.55000000000000004"/>
    <row r="955" ht="14.25" customHeight="1" x14ac:dyDescent="0.55000000000000004"/>
    <row r="956" ht="14.25" customHeight="1" x14ac:dyDescent="0.55000000000000004"/>
    <row r="957" ht="14.25" customHeight="1" x14ac:dyDescent="0.55000000000000004"/>
    <row r="958" ht="14.25" customHeight="1" x14ac:dyDescent="0.55000000000000004"/>
    <row r="959" ht="14.25" customHeight="1" x14ac:dyDescent="0.55000000000000004"/>
    <row r="960" ht="14.25" customHeight="1" x14ac:dyDescent="0.55000000000000004"/>
    <row r="961" ht="14.25" customHeight="1" x14ac:dyDescent="0.55000000000000004"/>
    <row r="962" ht="14.25" customHeight="1" x14ac:dyDescent="0.55000000000000004"/>
    <row r="963" ht="14.25" customHeight="1" x14ac:dyDescent="0.55000000000000004"/>
    <row r="964" ht="14.25" customHeight="1" x14ac:dyDescent="0.55000000000000004"/>
    <row r="965" ht="14.25" customHeight="1" x14ac:dyDescent="0.55000000000000004"/>
    <row r="966" ht="14.25" customHeight="1" x14ac:dyDescent="0.55000000000000004"/>
    <row r="967" ht="14.25" customHeight="1" x14ac:dyDescent="0.55000000000000004"/>
    <row r="968" ht="14.25" customHeight="1" x14ac:dyDescent="0.55000000000000004"/>
    <row r="969" ht="14.25" customHeight="1" x14ac:dyDescent="0.55000000000000004"/>
    <row r="970" ht="14.25" customHeight="1" x14ac:dyDescent="0.55000000000000004"/>
    <row r="971" ht="14.25" customHeight="1" x14ac:dyDescent="0.55000000000000004"/>
    <row r="972" ht="14.25" customHeight="1" x14ac:dyDescent="0.55000000000000004"/>
    <row r="973" ht="14.25" customHeight="1" x14ac:dyDescent="0.55000000000000004"/>
    <row r="974" ht="14.25" customHeight="1" x14ac:dyDescent="0.55000000000000004"/>
    <row r="975" ht="14.25" customHeight="1" x14ac:dyDescent="0.55000000000000004"/>
    <row r="976" ht="14.25" customHeight="1" x14ac:dyDescent="0.55000000000000004"/>
    <row r="977" ht="14.25" customHeight="1" x14ac:dyDescent="0.55000000000000004"/>
    <row r="978" ht="14.25" customHeight="1" x14ac:dyDescent="0.55000000000000004"/>
    <row r="979" ht="14.25" customHeight="1" x14ac:dyDescent="0.55000000000000004"/>
    <row r="980" ht="14.25" customHeight="1" x14ac:dyDescent="0.55000000000000004"/>
    <row r="981" ht="14.25" customHeight="1" x14ac:dyDescent="0.55000000000000004"/>
    <row r="982" ht="14.25" customHeight="1" x14ac:dyDescent="0.55000000000000004"/>
    <row r="983" ht="14.25" customHeight="1" x14ac:dyDescent="0.55000000000000004"/>
    <row r="984" ht="14.25" customHeight="1" x14ac:dyDescent="0.55000000000000004"/>
    <row r="985" ht="14.25" customHeight="1" x14ac:dyDescent="0.55000000000000004"/>
    <row r="986" ht="14.25" customHeight="1" x14ac:dyDescent="0.55000000000000004"/>
    <row r="987" ht="14.25" customHeight="1" x14ac:dyDescent="0.55000000000000004"/>
    <row r="988" ht="14.25" customHeight="1" x14ac:dyDescent="0.55000000000000004"/>
    <row r="989" ht="14.25" customHeight="1" x14ac:dyDescent="0.55000000000000004"/>
    <row r="990" ht="14.25" customHeight="1" x14ac:dyDescent="0.55000000000000004"/>
    <row r="991" ht="14.25" customHeight="1" x14ac:dyDescent="0.55000000000000004"/>
    <row r="992" ht="14.25" customHeight="1" x14ac:dyDescent="0.55000000000000004"/>
    <row r="993" ht="14.25" customHeight="1" x14ac:dyDescent="0.55000000000000004"/>
    <row r="994" ht="14.25" customHeight="1" x14ac:dyDescent="0.55000000000000004"/>
    <row r="995" ht="14.25" customHeight="1" x14ac:dyDescent="0.55000000000000004"/>
    <row r="996" ht="14.25" customHeight="1" x14ac:dyDescent="0.55000000000000004"/>
    <row r="997" ht="14.25" customHeight="1" x14ac:dyDescent="0.55000000000000004"/>
    <row r="998" ht="14.25" customHeight="1" x14ac:dyDescent="0.55000000000000004"/>
    <row r="999" ht="14.25" customHeight="1" x14ac:dyDescent="0.55000000000000004"/>
    <row r="1000" ht="14.25" customHeight="1" x14ac:dyDescent="0.55000000000000004"/>
    <row r="1001" ht="14.25" customHeight="1" x14ac:dyDescent="0.55000000000000004"/>
  </sheetData>
  <mergeCells count="2">
    <mergeCell ref="A51:K51"/>
    <mergeCell ref="N51:AB5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Mining and the Economy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Davidson</dc:creator>
  <cp:lastModifiedBy>Lauren Davidson</cp:lastModifiedBy>
  <dcterms:created xsi:type="dcterms:W3CDTF">2024-09-26T13:32:05Z</dcterms:created>
  <dcterms:modified xsi:type="dcterms:W3CDTF">2024-09-26T13:32:39Z</dcterms:modified>
</cp:coreProperties>
</file>